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210" firstSheet="10" activeTab="0"/>
  </bookViews>
  <sheets>
    <sheet name="1. GPKDDVVT (bỏ)" sheetId="1" r:id="rId1"/>
    <sheet name="2. SĐ, BS GP KDDVVT (bỏ)" sheetId="2" r:id="rId2"/>
    <sheet name="3. cấp lại GPKDDVVT (bỏ)" sheetId="3" r:id="rId3"/>
    <sheet name="4. cấp mới GPKDDVVT (bỏ)" sheetId="4" r:id="rId4"/>
    <sheet name="5. gia hạn GPKDDVVT (bỏ)" sheetId="5" r:id="rId5"/>
    <sheet name="6. Cấp GPTLMVTDR (bỏ)" sheetId="6" r:id="rId6"/>
    <sheet name="7. Cấp sửa đổi bs GPTLMVTDR" sheetId="7" r:id="rId7"/>
    <sheet name="8. Gia hạn GPTLMVTDR" sheetId="8" r:id="rId8"/>
    <sheet name="9. Cấp GPLĐCVTTB" sheetId="9" r:id="rId9"/>
    <sheet name="10. Sửa đổi BS GPLĐCVTTB" sheetId="10" r:id="rId10"/>
    <sheet name="11. Gia hạn GPLĐCVTTB" sheetId="11" r:id="rId11"/>
    <sheet name=" 12. Cấp GPTNM và DV" sheetId="12" r:id="rId12"/>
    <sheet name="13. Gia hạn GPTNM và DV (bỏ)" sheetId="13" r:id="rId13"/>
    <sheet name="14. Cấp lại GPVT (bỏ)" sheetId="14" r:id="rId14"/>
    <sheet name="15. Hiệp thương GQTC" sheetId="15" r:id="rId15"/>
    <sheet name="Tổng cộng" sheetId="16" r:id="rId16"/>
  </sheets>
  <externalReferences>
    <externalReference r:id="rId19"/>
    <externalReference r:id="rId20"/>
    <externalReference r:id="rId21"/>
  </externalReferences>
  <definedNames/>
  <calcPr fullCalcOnLoad="1"/>
</workbook>
</file>

<file path=xl/sharedStrings.xml><?xml version="1.0" encoding="utf-8"?>
<sst xmlns="http://schemas.openxmlformats.org/spreadsheetml/2006/main" count="1490" uniqueCount="159">
  <si>
    <t>STT</t>
  </si>
  <si>
    <t>TỔNG</t>
  </si>
  <si>
    <t>Chuẩn bị hồ sơ</t>
  </si>
  <si>
    <t>Phí</t>
  </si>
  <si>
    <t>Lệ phí</t>
  </si>
  <si>
    <t>Ghi chú</t>
  </si>
  <si>
    <t>Khác</t>
  </si>
  <si>
    <t>Nộp hồ sơ</t>
  </si>
  <si>
    <t>Trực tiếp</t>
  </si>
  <si>
    <t>Nhận kết quả</t>
  </si>
  <si>
    <t>I.</t>
  </si>
  <si>
    <t>II.</t>
  </si>
  <si>
    <t>CHI PHÍ TUÂN THỦ THỦ TỤC HÀNH CHÍNH</t>
  </si>
  <si>
    <t>III.</t>
  </si>
  <si>
    <t>1.1</t>
  </si>
  <si>
    <t>Các công việc 
khi thực hiện TTHC</t>
  </si>
  <si>
    <t>Số lượng đối tượng tuân thủ/01 năm</t>
  </si>
  <si>
    <t>Các hoạt động/ cách thức thực hiện cụ thể</t>
  </si>
  <si>
    <t>Số lần thực hiện/ 01 năm</t>
  </si>
  <si>
    <t>Hoạt động 1</t>
  </si>
  <si>
    <t>Internet</t>
  </si>
  <si>
    <t>Nộp phí, lệ phí, chi phí khác</t>
  </si>
  <si>
    <t>3.2</t>
  </si>
  <si>
    <t>3.1</t>
  </si>
  <si>
    <t>Hoạt động 2</t>
  </si>
  <si>
    <t xml:space="preserve">SO SÁNH CHI PHÍ </t>
  </si>
  <si>
    <r>
      <t xml:space="preserve">Thời gian thực hiện </t>
    </r>
    <r>
      <rPr>
        <sz val="12"/>
        <color indexed="8"/>
        <rFont val="Times New Roman"/>
        <family val="1"/>
      </rPr>
      <t>(giờ)</t>
    </r>
  </si>
  <si>
    <r>
      <rPr>
        <b/>
        <sz val="12"/>
        <color indexed="8"/>
        <rFont val="Times New Roman"/>
        <family val="1"/>
      </rPr>
      <t>Mức TNBQ/ 01 giờ làm việc</t>
    </r>
    <r>
      <rPr>
        <sz val="12"/>
        <color indexed="8"/>
        <rFont val="Times New Roman"/>
        <family val="1"/>
      </rPr>
      <t xml:space="preserve"> (đồng)</t>
    </r>
  </si>
  <si>
    <r>
      <t xml:space="preserve">Mức chi phí thuê tư vấn, dịch vụ </t>
    </r>
    <r>
      <rPr>
        <sz val="12"/>
        <color indexed="8"/>
        <rFont val="Times New Roman"/>
        <family val="1"/>
      </rPr>
      <t>(đồng)</t>
    </r>
  </si>
  <si>
    <r>
      <t xml:space="preserve">Mức phí, lệ phí, chi phí khác </t>
    </r>
    <r>
      <rPr>
        <sz val="12"/>
        <color indexed="8"/>
        <rFont val="Times New Roman"/>
        <family val="1"/>
      </rPr>
      <t>(đồng)</t>
    </r>
  </si>
  <si>
    <r>
      <t xml:space="preserve">Chi phí thực hiện TTHC </t>
    </r>
    <r>
      <rPr>
        <sz val="12"/>
        <color indexed="8"/>
        <rFont val="Times New Roman"/>
        <family val="1"/>
      </rPr>
      <t>(đồng)</t>
    </r>
  </si>
  <si>
    <r>
      <t xml:space="preserve">Tổng chi phí thực hiện TTHC/
01 năm </t>
    </r>
    <r>
      <rPr>
        <sz val="12"/>
        <color indexed="8"/>
        <rFont val="Times New Roman"/>
        <family val="1"/>
      </rPr>
      <t>(đồng)</t>
    </r>
  </si>
  <si>
    <r>
      <rPr>
        <b/>
        <sz val="12"/>
        <color indexed="8"/>
        <rFont val="Times New Roman"/>
        <family val="1"/>
      </rPr>
      <t>Công việc khác</t>
    </r>
    <r>
      <rPr>
        <sz val="12"/>
        <color indexed="8"/>
        <rFont val="Times New Roman"/>
        <family val="1"/>
      </rPr>
      <t xml:space="preserve"> (nếu có)</t>
    </r>
  </si>
  <si>
    <r>
      <rPr>
        <b/>
        <sz val="12"/>
        <color indexed="8"/>
        <rFont val="Times New Roman"/>
        <family val="1"/>
      </rPr>
      <t>Chuẩn bị, phục vụ việc kiểm tra, đánh giá của cơ quan có thẩm quyền</t>
    </r>
    <r>
      <rPr>
        <sz val="12"/>
        <color indexed="8"/>
        <rFont val="Times New Roman"/>
        <family val="1"/>
      </rPr>
      <t xml:space="preserve"> (nếu có)</t>
    </r>
  </si>
  <si>
    <t>CHI PHÍ TUÂN THỦ TTHC HIỆN TẠI HOẶC DỰ KIẾN BAN HÀNH MỚI</t>
  </si>
  <si>
    <t>CHI PHÍ  TUÂN THỦ TTHC DỰ KIẾN SỬA ĐỔI, BỔ SUNG HOẶC BÃI BỎ</t>
  </si>
  <si>
    <t>Bưu chính</t>
  </si>
  <si>
    <t xml:space="preserve">Bưu chính </t>
  </si>
  <si>
    <t>Biểu mẫu số 04/ĐGTĐ-SCM</t>
  </si>
  <si>
    <t>BỘ THÔNG TIN VÀ TRUYỀN THÔNG</t>
  </si>
  <si>
    <t xml:space="preserve">    TÊN THỦ TỤC HÀNH CHÍNH 1: Cấp Giấy phép kinh doanh dịch vụ viễn thông</t>
  </si>
  <si>
    <t>1.2</t>
  </si>
  <si>
    <t>Đơn đề nghị cấp giấy phép kinh doanh dịch vụ viễn thông</t>
  </si>
  <si>
    <t>1.3</t>
  </si>
  <si>
    <t>1.4</t>
  </si>
  <si>
    <t>Điều lệ của doanh nghiệp</t>
  </si>
  <si>
    <t>1.5</t>
  </si>
  <si>
    <t>1.6</t>
  </si>
  <si>
    <t>1.7</t>
  </si>
  <si>
    <t>Văn bản xác nhận vốn pháp định theo (Quy định tại khoản 2 hoặc khoản 4 Điều 13 Thông tư 12/2013/TT-BTTTT ngày 13/5/2013)</t>
  </si>
  <si>
    <t>Thành phần Giấy chứng nhận đăng ký doanh nghiệp, Giấy chứng nhận đầu tư đối với nhà đầu tư nước ngoài (hoặc bản sao hợp lệ giấy chứng nhận, giấy phép tương đương hợp lệ khác được cấp trước ngày có hiệu lực của Luật đầu tư số 67/2014/QH13 và Luật doanh nghiệp số 68/2014/QH13)</t>
  </si>
  <si>
    <t>Kế hoạch kinh doanh trong 05 (năm) năm đầu tiên kể từ ngày được cấp giấy phép</t>
  </si>
  <si>
    <t>Kế hoạch kỹ thuật trong 05 (năm) năm đầu tiên kể từ ngày được cấp giấy phép</t>
  </si>
  <si>
    <t>Văn bản cam kết thực hiện giấy phép (01 bản gốc và 04 bản sao)</t>
  </si>
  <si>
    <t>Điền mẫu văn bản, in đóng dấu (03 trang)</t>
  </si>
  <si>
    <t>Chi phí in ấn</t>
  </si>
  <si>
    <t>Thực hiện photo đóng dấu 04 bản sao</t>
  </si>
  <si>
    <t>Chi phí photo</t>
  </si>
  <si>
    <t>BIỂU MẪU TÍNH CHI PHÍ TUÂN THỦ THỦ TỤC HÀNH CHÍNH</t>
  </si>
  <si>
    <t>Chuẩn bị, photo và đóng dấu treo, giáp lai</t>
  </si>
  <si>
    <t>Chi phí photo 03 trang</t>
  </si>
  <si>
    <t>Chi phí photo 50 trang</t>
  </si>
  <si>
    <t>Chi phí photo 10 trang</t>
  </si>
  <si>
    <t>Chi phí photo 70 trang</t>
  </si>
  <si>
    <t>Đơn đề nghị sửa đổi, bổ sung giấy phép kinh doanh dịch vụ viễn thông</t>
  </si>
  <si>
    <t>Giấy chứng nhận đăng ký doanh nghiệp</t>
  </si>
  <si>
    <t>Giấy chứng nhận đầu tư đối với nhà đầu tư nước ngoài</t>
  </si>
  <si>
    <t>Báo cáo tình hình thực hiện giấy phép kể từ ngày được cấp giấy phép đến ngày nộp hồ sơ đề nghị sửa đổi, bổ sung giấy phép</t>
  </si>
  <si>
    <t>Kế hoạch kinh doanh và kế hoạch kỹ thuật sửa đổi, bổ sung đối với phạm vi thiết lập mạng mở rộng thêm, đối với dịch vụ dự kiến cung cấp mới</t>
  </si>
  <si>
    <t>Thực hiện photo đóng dấu 02 bản sao</t>
  </si>
  <si>
    <t>Chi phí in ấn 03 bộ</t>
  </si>
  <si>
    <t>Điền mẫu báo cáo, in đóng dấu (05 trang)</t>
  </si>
  <si>
    <t>Xây dựng kế hoạch</t>
  </si>
  <si>
    <t>Chi phí in ấn 30 trang x 3 bộ</t>
  </si>
  <si>
    <t xml:space="preserve">    TÊN THỦ TỤC HÀNH CHÍNH 2: Sửa đổi, bổ sung Giấy phép kinh doanh dịch vụ viễn thông</t>
  </si>
  <si>
    <t>Đơn đề nghị gia hạn giấy phép kinh doanh dịch vụ viễn thông</t>
  </si>
  <si>
    <t>Điền mẫu văn bản, in đóng dấu 03 bộ (03 trang)</t>
  </si>
  <si>
    <t>Điền mẫu văn bản, in đóng dấu 03 bộ (05 trang)</t>
  </si>
  <si>
    <t>Đơn đề nghị cấp lại giấy phép kinh doanh dịch vụ viễn thông</t>
  </si>
  <si>
    <t>Đơn đề nghị cấp mới giấy phép kinh doanh dịch vụ viễn thông</t>
  </si>
  <si>
    <t>Báo cáo tình hình thực hiện giấy phép kể từ ngày được cấp giấy phép đến ngày nộp hồ sơ đề nghị cấp mới giấy phép.</t>
  </si>
  <si>
    <t>Giấy chứng nhận đăng ký doanh nghiệp, Giấy chứng nhận đầu tư đối với nhà đầu tư nước ngoài</t>
  </si>
  <si>
    <t>Văn bản xác nhận vốn pháp định</t>
  </si>
  <si>
    <t>Văn bản cam kết thực hiện giấy phép</t>
  </si>
  <si>
    <t>Điền mẫu văn bản, in đóng dấu 05 bộ (03 trang)</t>
  </si>
  <si>
    <t>Điền mẫu văn bản, in đóng dấu 05 bộ (05 trang)</t>
  </si>
  <si>
    <t>Photo, đóng dấu 05 bộ</t>
  </si>
  <si>
    <t>Xây dựng kế hoạch, in đóng dấu 05 bản</t>
  </si>
  <si>
    <t>1.8</t>
  </si>
  <si>
    <t>Đơn đề nghị đề nghị cấp lại giấy phép viễn thông</t>
  </si>
  <si>
    <t>Điền mẫu văn bản, in đóng dấu (02 trang)</t>
  </si>
  <si>
    <t>Bưu điện</t>
  </si>
  <si>
    <t>Photo + chứng thực</t>
  </si>
  <si>
    <t>Đơn đề nghị thiết lập mạng viễn thông dùng riêng</t>
  </si>
  <si>
    <t>BIỂU MẪU TÍNH CHI PHÍ TUÂN THỦ THỦ TỤC HÀNH CHÍNH (BIỂU MẪU SỐ 04/ĐGTĐ-SCM)</t>
  </si>
  <si>
    <t>(Ban hành kèm theo Thông tư số 03/2022/TT-BTP ngày 10 tháng 02  năm 2022 của Bộ trưởng Bộ Tư pháp)</t>
  </si>
  <si>
    <r>
      <rPr>
        <sz val="13"/>
        <color indexed="8"/>
        <rFont val="Times New Roman"/>
        <family val="1"/>
      </rPr>
      <t>BỘ THÔNG TIN VÀ TRUYỀN THÔNG</t>
    </r>
    <r>
      <rPr>
        <b/>
        <sz val="13"/>
        <color indexed="8"/>
        <rFont val="Times New Roman"/>
        <family val="1"/>
      </rPr>
      <t xml:space="preserve">
CỤC VIỄN THÔNG</t>
    </r>
  </si>
  <si>
    <t>Bản sao hợp lệ bao gồm bản sao được cấp từ sổ gốc hoặc bản sao có chứng thực quyết định thành lập, giấy phép hoạt động hoặc giấy chứng nhận đăng ký doanh nghiệp, giấy chứng nhận đăng ký đầu tư đối với nhà đầu tư nước ngoài</t>
  </si>
  <si>
    <t>Phí phô tô +chứng thực</t>
  </si>
  <si>
    <t>Thành phần HS n</t>
  </si>
  <si>
    <t>Hoạt động n</t>
  </si>
  <si>
    <r>
      <rPr>
        <b/>
        <sz val="12"/>
        <color indexed="8"/>
        <rFont val="Times New Roman"/>
        <family val="1"/>
      </rPr>
      <t>Chuẩn bị, phục vụ việc kiểm tra, đánh giá c ủa cơ quan có thẩm quyền</t>
    </r>
    <r>
      <rPr>
        <sz val="12"/>
        <color indexed="8"/>
        <rFont val="Times New Roman"/>
        <family val="1"/>
      </rPr>
      <t xml:space="preserve"> (nếu có)</t>
    </r>
  </si>
  <si>
    <t>Thành phần HS 1</t>
  </si>
  <si>
    <t>1.n</t>
  </si>
  <si>
    <t>Đơn đề nghị sửa đổi, bổ sung giấy phép thiết lập mạng viễn thông dùng riêng</t>
  </si>
  <si>
    <t>Đề án lắp đặt cáp viễn thông trên biển</t>
  </si>
  <si>
    <t xml:space="preserve"> Bản sao có đóng dấu điều lệ của doanh nghiệp, văn bản quy định cơ cấu tổ chức chung hoặc hình thức liên kết, hoạt động chung giữa các thành viên (nếu có);</t>
  </si>
  <si>
    <t>Xây dựng đề án+ in phô tô</t>
  </si>
  <si>
    <t>Phô tô 04 bản</t>
  </si>
  <si>
    <t>Viết đơn đề nghị cấp giấy phép (2 trang)</t>
  </si>
  <si>
    <t>Báo cáo mô tả chi tiết nội dung</t>
  </si>
  <si>
    <t>Viết đơn đề nghị sửa đổi, bổ sung cấp giấy phép</t>
  </si>
  <si>
    <t>Phí phô tô *4</t>
  </si>
  <si>
    <t>Đơn đề nghị gia hạn giấy phép thiết lập mạng viễn thông dùng riêng</t>
  </si>
  <si>
    <t>Viết đơn đề nghị gia hạn cấp giấy phép thiết lập mạng viễn thông dùng riêng</t>
  </si>
  <si>
    <t>Báo việc thực hiện giấy phép</t>
  </si>
  <si>
    <t>Đơn đề nghị cấp phép thử nghiệm mạng và dịch vụ viễn thông</t>
  </si>
  <si>
    <t xml:space="preserve">Viết đơn </t>
  </si>
  <si>
    <t xml:space="preserve">Đơn đánh máy </t>
  </si>
  <si>
    <t xml:space="preserve">Bản sao hợp lệ bao gồm bản sao được cấp từ sổ gốc hoặc bản sao có chứng thực quyết định thành lập, giấy phép hoạt động hoặc giấy chứng nhận đăng ký doanh nghiệp, giấy chứng nhận đăng ký đầu tư đối với nhà đầu tư nước ngoài </t>
  </si>
  <si>
    <t>G: Phí photo+Chứng thực</t>
  </si>
  <si>
    <t>c) Bản sao có đóng dấu điều lệ của doanh nghiệp, văn bản quy định cơ cấu tổ chức chung hoặc hình thức liên kết, hoạt động chung giữa các thành viên (nếu có);</t>
  </si>
  <si>
    <t xml:space="preserve">Photo </t>
  </si>
  <si>
    <t>G: Phí photo</t>
  </si>
  <si>
    <t>d) Đề án thiết lập mạng</t>
  </si>
  <si>
    <t xml:space="preserve">Tem bưu điện </t>
  </si>
  <si>
    <t>3.3</t>
  </si>
  <si>
    <t>Chi phí khác</t>
  </si>
  <si>
    <t>CHI PHÍ  THỰC HIỆN TTHC SAU ĐƠN GIẢN HÓA HOẶC DỰ KIẾN SỬA ĐỔI, BỔ SUNG</t>
  </si>
  <si>
    <t>Đối với trường hợp nộp trực tiếp</t>
  </si>
  <si>
    <t xml:space="preserve"> Đề án thiết lập mạng</t>
  </si>
  <si>
    <t>Phụ lục IV</t>
  </si>
  <si>
    <t>BIỂU MẪU TÍNH CHI PHÍ TUÂN THỦ THỦ TỤC HÀNH CHÍNH (BIỂU MẪU 03/SCM-KSTT)</t>
  </si>
  <si>
    <t>(Ban hành kèm theo Thông tư số 07 /2014/TT-BTP ngày 24 tháng 02 năm 2014 của Bộ Tư pháp)</t>
  </si>
  <si>
    <t>Biểu mẫu 03/SCM-KSTT</t>
  </si>
  <si>
    <t>CHI PHÍ THỰC HIỆN TTHC HIỆN TẠI HOẶC DỰ KIẾN KHI BAN HÀNH MỚI</t>
  </si>
  <si>
    <t>Đơn đề nghị gia hạn giấy phép thử nghiệm mạng viễn thông dùng riêng</t>
  </si>
  <si>
    <t xml:space="preserve">Báo cáo thực hiện giấy phép </t>
  </si>
  <si>
    <t>Lập báo cáo</t>
  </si>
  <si>
    <t>Đề án lắp đặt cáp viễn thông dùng riêng</t>
  </si>
  <si>
    <t>Đơn đề nghị cấp phép lắp đặt cáp viễn thông trên biển</t>
  </si>
  <si>
    <t>Đơn đề nghị sửa đổi, bổ sung giấy phép lắp đặt cáp viễn thông trên biển</t>
  </si>
  <si>
    <t>Đơn đề nghị gia hạn giấy phép lắp đặt cáp viễn thông trên biển</t>
  </si>
  <si>
    <t>Viết đơn đề nghị gia hạn cấp giấy phéplắp đặt cáp viễn thông trên biển</t>
  </si>
  <si>
    <t xml:space="preserve">    TÊN THỦ TỤC HÀNH CHÍNH 15: Hiệp thương, giải quyết tranh chấp trong kinh doanh dịch vụ viễn thông</t>
  </si>
  <si>
    <t>Đơn đề nghị giải quyết tranh chấp</t>
  </si>
  <si>
    <t xml:space="preserve">    TÊN THỦ TỤC HÀNH CHÍNH 14: Cấp lại giấy phép viễn thông (Áp dụng đối với cấp phép thiết lập mạng viễn thông dùng riêng, cấp phép thử nghiệm mạng và dịch vụ viễn thông, cấp phép lắp đặt cáp viễn thông trong vùng đặc quyền kinh tế, thềm lục địa Việt Nam; Không áp dụng đối với cấp phép kinh doanh dịch vụ viễn thông quy định tại Thông tư 12/2013/TT-BTTTT)</t>
  </si>
  <si>
    <t xml:space="preserve">    TÊN THỦ TỤC HÀNH CHÍNH 13: Gia hạn giấy phép thử nghiệm mạng và dịch vụ viễn thông</t>
  </si>
  <si>
    <r>
      <t xml:space="preserve">    TÊN THỦ TỤC HÀNH CHÍNH 12: </t>
    </r>
    <r>
      <rPr>
        <b/>
        <sz val="12"/>
        <color indexed="10"/>
        <rFont val="Times New Roman"/>
        <family val="1"/>
      </rPr>
      <t>Cấp giấy phép thử nghiệm mạng và dịch vụ viễn thông</t>
    </r>
  </si>
  <si>
    <t xml:space="preserve">    TÊN THỦ TỤC HÀNH CHÍNH 9: Cấp Giấy phép lắp đặt cáp viễn thông trong vùng đặc quyền kinh tế, thềm lục địa của Việt Nam</t>
  </si>
  <si>
    <t xml:space="preserve">    TÊN THỦ TỤC HÀNH CHÍNH 5: Gia hạn Giấy phép kinh doanh dịch vụ viễn thông</t>
  </si>
  <si>
    <r>
      <t xml:space="preserve">    TÊN THỦ TỤC HÀNH CHÍNH 6: </t>
    </r>
    <r>
      <rPr>
        <b/>
        <sz val="12"/>
        <color indexed="10"/>
        <rFont val="Times New Roman"/>
        <family val="1"/>
      </rPr>
      <t>Cấp giấy phép thiết lập mạng viễn thông dùng riêng</t>
    </r>
  </si>
  <si>
    <r>
      <t xml:space="preserve">    TÊN THỦ TỤC HÀNH CHÍNH 7: </t>
    </r>
    <r>
      <rPr>
        <b/>
        <sz val="12"/>
        <color indexed="10"/>
        <rFont val="Times New Roman"/>
        <family val="1"/>
      </rPr>
      <t>Cấp sửa đổi, bổ sung giấy phép thiết lập mạng viễn thông dùng riêng</t>
    </r>
  </si>
  <si>
    <r>
      <t xml:space="preserve">    TÊN THỦ TỤC HÀNH CHÍNH 8: </t>
    </r>
    <r>
      <rPr>
        <b/>
        <sz val="12"/>
        <color indexed="10"/>
        <rFont val="Times New Roman"/>
        <family val="1"/>
      </rPr>
      <t>gia hạn giấy phép thiết lập mạng viễn thông dùng riêng</t>
    </r>
  </si>
  <si>
    <t xml:space="preserve">    TÊN THỦ TỤC HÀNH CHÍNH 4: Cấp mới Giấy phép kinh doanh dịch vụ viễn thông</t>
  </si>
  <si>
    <t xml:space="preserve">    TÊN THỦ TỤC HÀNH CHÍNH 3: Cấp lại Giấy phép kinh doanh dịch vụ viễn thông</t>
  </si>
  <si>
    <t xml:space="preserve">    TÊN THỦ TỤC HÀNH CHÍNH 10: Cấp sửa đổi, bổ sung giấy phép lắp đặt cáp viễn thông trong vùng đặc quyền kinh tế, thềm lục địa của Việt Nam</t>
  </si>
  <si>
    <t xml:space="preserve">    TÊN THỦ TỤC HÀNH CHÍNH 11: gia hạn giấy phép lắp đặt cáp viễn thông trong vùng đặc quyền kinh tế, thềm lục địa của Việt Nam</t>
  </si>
  <si>
    <t>Tên thủ tục</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</si>
</sst>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0%"/>
    <numFmt numFmtId="179" formatCode="0.0"/>
    <numFmt numFmtId="180" formatCode="0.0;[Red]0.0"/>
    <numFmt numFmtId="181" formatCode="00000"/>
  </numFmts>
  <fonts count="65">
    <font>
      <sz val="11"/>
      <color theme="1"/>
      <name val="Calibri"/>
      <family val="2"/>
    </font>
    <font>
      <sz val="11"/>
      <color indexed="8"/>
      <name val="Calibri"/>
      <family val="2"/>
    </font>
    <font>
      <sz val="8"/>
      <name val="Calibri"/>
      <family val="2"/>
    </font>
    <font>
      <b/>
      <sz val="12"/>
      <color indexed="8"/>
      <name val="Times New Roman"/>
      <family val="1"/>
    </font>
    <font>
      <sz val="12"/>
      <color indexed="8"/>
      <name val="Times New Roman"/>
      <family val="1"/>
    </font>
    <font>
      <b/>
      <sz val="12"/>
      <name val="Times New Roman"/>
      <family val="1"/>
    </font>
    <font>
      <sz val="12"/>
      <name val="Times New Roman"/>
      <family val="1"/>
    </font>
    <font>
      <sz val="10"/>
      <name val="Tahoma"/>
      <family val="2"/>
    </font>
    <font>
      <sz val="10"/>
      <color indexed="8"/>
      <name val="Tahoma"/>
      <family val="2"/>
    </font>
    <font>
      <b/>
      <i/>
      <sz val="13"/>
      <color indexed="8"/>
      <name val="Times New Roman"/>
      <family val="1"/>
    </font>
    <font>
      <sz val="12"/>
      <color indexed="10"/>
      <name val="Times New Roman"/>
      <family val="1"/>
    </font>
    <font>
      <sz val="12"/>
      <color indexed="9"/>
      <name val="Times New Roman"/>
      <family val="1"/>
    </font>
    <font>
      <b/>
      <sz val="13"/>
      <color indexed="8"/>
      <name val="Times New Roman"/>
      <family val="1"/>
    </font>
    <font>
      <b/>
      <sz val="14"/>
      <color indexed="8"/>
      <name val="Times New Roman"/>
      <family val="1"/>
    </font>
    <font>
      <i/>
      <sz val="14"/>
      <color indexed="8"/>
      <name val="Times New Roman"/>
      <family val="1"/>
    </font>
    <font>
      <sz val="13"/>
      <color indexed="8"/>
      <name val="Times New Roman"/>
      <family val="1"/>
    </font>
    <font>
      <b/>
      <sz val="12"/>
      <color indexed="10"/>
      <name val="Times New Roman"/>
      <family val="1"/>
    </font>
    <font>
      <sz val="8"/>
      <color indexed="8"/>
      <name val="Arial"/>
      <family val="0"/>
    </font>
    <font>
      <i/>
      <sz val="10.5"/>
      <color indexed="8"/>
      <name val="Arial"/>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u val="single"/>
      <sz val="11"/>
      <color indexed="12"/>
      <name val="Calibri"/>
      <family val="2"/>
    </font>
    <font>
      <u val="single"/>
      <sz val="11"/>
      <color indexed="20"/>
      <name val="Calibri"/>
      <family val="2"/>
    </font>
    <font>
      <b/>
      <sz val="14"/>
      <color indexed="8"/>
      <name val="Cambria"/>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0"/>
      <color theme="1"/>
      <name val="Tahoma"/>
      <family val="2"/>
    </font>
    <font>
      <sz val="12"/>
      <color theme="1"/>
      <name val="Times New Roman"/>
      <family val="1"/>
    </font>
    <font>
      <b/>
      <sz val="12"/>
      <color theme="1"/>
      <name val="Times New Roman"/>
      <family val="1"/>
    </font>
    <font>
      <b/>
      <i/>
      <sz val="13"/>
      <color theme="1"/>
      <name val="Times New Roman"/>
      <family val="1"/>
    </font>
    <font>
      <sz val="12"/>
      <color rgb="FFFF0000"/>
      <name val="Times New Roman"/>
      <family val="1"/>
    </font>
    <font>
      <sz val="12"/>
      <color theme="0"/>
      <name val="Times New Roman"/>
      <family val="1"/>
    </font>
    <font>
      <b/>
      <sz val="13"/>
      <color theme="1"/>
      <name val="Times New Roman"/>
      <family val="1"/>
    </font>
    <font>
      <b/>
      <sz val="14"/>
      <color theme="1"/>
      <name val="Times New Roman"/>
      <family val="1"/>
    </font>
    <font>
      <i/>
      <sz val="14"/>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13"/>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thin"/>
      <top style="medium"/>
      <bottom style="thin"/>
    </border>
    <border>
      <left style="thin"/>
      <right style="thin"/>
      <top style="medium"/>
      <bottom/>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medium"/>
      <bottom style="thin"/>
    </border>
    <border>
      <left style="medium"/>
      <right/>
      <top style="thin"/>
      <bottom style="thin"/>
    </border>
    <border>
      <left style="medium"/>
      <right style="thin"/>
      <top style="thin"/>
      <bottom/>
    </border>
    <border>
      <left style="thin"/>
      <right style="thin"/>
      <top style="thin"/>
      <bottom/>
    </border>
    <border>
      <left>
        <color indexed="63"/>
      </left>
      <right>
        <color indexed="63"/>
      </right>
      <top style="hair"/>
      <bottom>
        <color indexed="63"/>
      </bottom>
    </border>
    <border>
      <left style="hair"/>
      <right>
        <color indexed="63"/>
      </right>
      <top style="hair"/>
      <bottom style="hair"/>
    </border>
    <border>
      <left>
        <color indexed="63"/>
      </left>
      <right style="hair"/>
      <top style="hair"/>
      <bottom style="hair"/>
    </border>
    <border>
      <left style="thin"/>
      <right style="medium"/>
      <top style="thin"/>
      <bottom>
        <color indexed="63"/>
      </bottom>
    </border>
    <border>
      <left>
        <color indexed="63"/>
      </left>
      <right>
        <color indexed="63"/>
      </right>
      <top>
        <color indexed="63"/>
      </top>
      <bottom style="hair"/>
    </border>
    <border>
      <left style="thin"/>
      <right/>
      <top style="thin"/>
      <bottom style="medium"/>
    </border>
    <border>
      <left/>
      <right style="thin"/>
      <top style="thin"/>
      <bottom style="medium"/>
    </border>
    <border>
      <left style="thin"/>
      <right style="thin"/>
      <top/>
      <bottom style="thin"/>
    </border>
    <border>
      <left style="medium"/>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146">
    <xf numFmtId="0" fontId="0" fillId="0" borderId="0" xfId="0" applyFont="1" applyAlignment="1">
      <alignment/>
    </xf>
    <xf numFmtId="0" fontId="56" fillId="0" borderId="0" xfId="0" applyFont="1" applyFill="1" applyAlignment="1">
      <alignment vertical="center"/>
    </xf>
    <xf numFmtId="0" fontId="57" fillId="0" borderId="0" xfId="0" applyFont="1" applyFill="1" applyAlignment="1">
      <alignment vertical="center"/>
    </xf>
    <xf numFmtId="0" fontId="5" fillId="0" borderId="10" xfId="0" applyNumberFormat="1" applyFont="1" applyFill="1" applyBorder="1" applyAlignment="1" applyProtection="1">
      <alignment horizontal="center" vertical="center" wrapText="1"/>
      <protection locked="0"/>
    </xf>
    <xf numFmtId="0" fontId="5" fillId="0" borderId="11" xfId="0" applyNumberFormat="1" applyFont="1" applyFill="1" applyBorder="1" applyAlignment="1" applyProtection="1">
      <alignment horizontal="center" vertical="center" wrapText="1"/>
      <protection locked="0"/>
    </xf>
    <xf numFmtId="179" fontId="3" fillId="0" borderId="11" xfId="0" applyNumberFormat="1" applyFont="1" applyFill="1" applyBorder="1" applyAlignment="1" applyProtection="1">
      <alignment horizontal="center" vertical="center" wrapText="1"/>
      <protection locked="0"/>
    </xf>
    <xf numFmtId="3" fontId="4" fillId="0" borderId="11" xfId="0" applyNumberFormat="1" applyFont="1" applyFill="1" applyBorder="1" applyAlignment="1" applyProtection="1">
      <alignment horizontal="center" vertical="center" wrapText="1"/>
      <protection locked="0"/>
    </xf>
    <xf numFmtId="4" fontId="3" fillId="0" borderId="12" xfId="0" applyNumberFormat="1" applyFont="1" applyFill="1" applyBorder="1" applyAlignment="1" applyProtection="1">
      <alignment horizontal="center" vertical="center" wrapText="1"/>
      <protection locked="0"/>
    </xf>
    <xf numFmtId="0" fontId="3" fillId="0" borderId="13" xfId="0" applyFont="1" applyFill="1" applyBorder="1" applyAlignment="1" applyProtection="1" quotePrefix="1">
      <alignment horizontal="center" vertical="center" wrapText="1"/>
      <protection locked="0"/>
    </xf>
    <xf numFmtId="0" fontId="3" fillId="0" borderId="14" xfId="0" applyFont="1" applyFill="1" applyBorder="1" applyAlignment="1" applyProtection="1">
      <alignment vertical="center" wrapText="1"/>
      <protection locked="0"/>
    </xf>
    <xf numFmtId="0" fontId="4" fillId="0" borderId="14" xfId="0" applyFont="1" applyFill="1" applyBorder="1" applyAlignment="1" applyProtection="1">
      <alignment vertical="center" wrapText="1"/>
      <protection locked="0"/>
    </xf>
    <xf numFmtId="180" fontId="4" fillId="0" borderId="14" xfId="0" applyNumberFormat="1" applyFont="1" applyFill="1" applyBorder="1" applyAlignment="1" applyProtection="1">
      <alignment horizontal="right" vertical="center" wrapText="1"/>
      <protection locked="0"/>
    </xf>
    <xf numFmtId="3" fontId="4" fillId="0" borderId="14" xfId="0" applyNumberFormat="1" applyFont="1" applyFill="1" applyBorder="1" applyAlignment="1" applyProtection="1">
      <alignment horizontal="right" vertical="center" wrapText="1"/>
      <protection locked="0"/>
    </xf>
    <xf numFmtId="3" fontId="4" fillId="0" borderId="15" xfId="0" applyNumberFormat="1" applyFont="1" applyFill="1" applyBorder="1" applyAlignment="1" applyProtection="1">
      <alignment horizontal="left" vertical="center" wrapText="1"/>
      <protection locked="0"/>
    </xf>
    <xf numFmtId="0" fontId="4" fillId="0" borderId="13" xfId="0" applyFont="1" applyFill="1" applyBorder="1" applyAlignment="1" applyProtection="1">
      <alignment horizontal="center" vertical="center" wrapText="1"/>
      <protection locked="0"/>
    </xf>
    <xf numFmtId="180" fontId="6" fillId="0" borderId="14" xfId="0" applyNumberFormat="1" applyFont="1" applyFill="1" applyBorder="1" applyAlignment="1" applyProtection="1">
      <alignment horizontal="right" vertical="center" wrapText="1"/>
      <protection hidden="1" locked="0"/>
    </xf>
    <xf numFmtId="0" fontId="4" fillId="0" borderId="13" xfId="0" applyFont="1" applyFill="1" applyBorder="1" applyAlignment="1" applyProtection="1" quotePrefix="1">
      <alignment horizontal="center" vertical="center" wrapText="1"/>
      <protection locked="0"/>
    </xf>
    <xf numFmtId="0" fontId="5" fillId="0" borderId="13" xfId="0" applyNumberFormat="1" applyFont="1" applyFill="1" applyBorder="1" applyAlignment="1" applyProtection="1">
      <alignment horizontal="center" vertical="center" wrapText="1"/>
      <protection locked="0"/>
    </xf>
    <xf numFmtId="0" fontId="6" fillId="0" borderId="13" xfId="0" applyNumberFormat="1" applyFont="1" applyFill="1" applyBorder="1" applyAlignment="1" applyProtection="1">
      <alignment horizontal="center" vertical="center" wrapText="1"/>
      <protection locked="0"/>
    </xf>
    <xf numFmtId="0" fontId="4" fillId="0" borderId="16" xfId="0" applyFont="1" applyFill="1" applyBorder="1" applyAlignment="1" applyProtection="1">
      <alignment horizontal="center" vertical="center" wrapText="1"/>
      <protection locked="0"/>
    </xf>
    <xf numFmtId="180" fontId="3" fillId="0" borderId="17" xfId="0" applyNumberFormat="1" applyFont="1" applyFill="1" applyBorder="1" applyAlignment="1" applyProtection="1">
      <alignment horizontal="right" vertical="center" wrapText="1"/>
      <protection locked="0"/>
    </xf>
    <xf numFmtId="3" fontId="3" fillId="0" borderId="17" xfId="0" applyNumberFormat="1" applyFont="1" applyFill="1" applyBorder="1" applyAlignment="1" applyProtection="1">
      <alignment horizontal="right" vertical="center" wrapText="1"/>
      <protection locked="0"/>
    </xf>
    <xf numFmtId="3" fontId="3" fillId="0" borderId="17" xfId="0" applyNumberFormat="1" applyFont="1" applyFill="1" applyBorder="1" applyAlignment="1" applyProtection="1" quotePrefix="1">
      <alignment horizontal="right" vertical="center" wrapText="1"/>
      <protection locked="0"/>
    </xf>
    <xf numFmtId="3" fontId="3" fillId="0" borderId="18" xfId="0" applyNumberFormat="1" applyFont="1" applyFill="1" applyBorder="1" applyAlignment="1" applyProtection="1">
      <alignment horizontal="right" vertical="center" wrapText="1"/>
      <protection locked="0"/>
    </xf>
    <xf numFmtId="0" fontId="4" fillId="0" borderId="0" xfId="0" applyFont="1" applyFill="1" applyAlignment="1">
      <alignment/>
    </xf>
    <xf numFmtId="179" fontId="3" fillId="0" borderId="19" xfId="0" applyNumberFormat="1"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wrapText="1"/>
      <protection locked="0"/>
    </xf>
    <xf numFmtId="180" fontId="3" fillId="0" borderId="0" xfId="0" applyNumberFormat="1" applyFont="1" applyFill="1" applyBorder="1" applyAlignment="1" applyProtection="1">
      <alignment horizontal="right" vertical="center" wrapText="1"/>
      <protection locked="0"/>
    </xf>
    <xf numFmtId="3" fontId="3" fillId="0" borderId="0" xfId="0" applyNumberFormat="1" applyFont="1" applyFill="1" applyBorder="1" applyAlignment="1" applyProtection="1">
      <alignment horizontal="right" vertical="center" wrapText="1"/>
      <protection locked="0"/>
    </xf>
    <xf numFmtId="3" fontId="3" fillId="0" borderId="0" xfId="0" applyNumberFormat="1" applyFont="1" applyFill="1" applyBorder="1" applyAlignment="1" applyProtection="1" quotePrefix="1">
      <alignment horizontal="right" vertical="center" wrapText="1"/>
      <protection locked="0"/>
    </xf>
    <xf numFmtId="0" fontId="56" fillId="0" borderId="0" xfId="0" applyFont="1" applyFill="1" applyAlignment="1" applyProtection="1">
      <alignment horizontal="center" vertical="center"/>
      <protection locked="0"/>
    </xf>
    <xf numFmtId="0" fontId="56" fillId="0" borderId="0" xfId="0" applyFont="1" applyFill="1" applyAlignment="1" applyProtection="1">
      <alignment vertical="center"/>
      <protection locked="0"/>
    </xf>
    <xf numFmtId="0" fontId="58" fillId="0" borderId="0" xfId="0" applyFont="1" applyFill="1" applyAlignment="1" applyProtection="1">
      <alignment horizontal="center"/>
      <protection locked="0"/>
    </xf>
    <xf numFmtId="179" fontId="56" fillId="0" borderId="0" xfId="0" applyNumberFormat="1" applyFont="1" applyFill="1" applyAlignment="1" applyProtection="1">
      <alignment vertical="center"/>
      <protection locked="0"/>
    </xf>
    <xf numFmtId="3" fontId="56" fillId="0" borderId="0" xfId="0" applyNumberFormat="1" applyFont="1" applyFill="1" applyAlignment="1" applyProtection="1">
      <alignment vertical="center"/>
      <protection locked="0"/>
    </xf>
    <xf numFmtId="0" fontId="59" fillId="0" borderId="0" xfId="0" applyFont="1" applyAlignment="1" applyProtection="1">
      <alignment vertical="top" wrapText="1"/>
      <protection locked="0"/>
    </xf>
    <xf numFmtId="0" fontId="3" fillId="0" borderId="0" xfId="0" applyFont="1" applyFill="1" applyAlignment="1" applyProtection="1">
      <alignment horizontal="center" vertical="center"/>
      <protection locked="0"/>
    </xf>
    <xf numFmtId="0" fontId="4" fillId="0" borderId="0" xfId="0" applyFont="1" applyFill="1" applyAlignment="1" applyProtection="1">
      <alignment vertical="center"/>
      <protection locked="0"/>
    </xf>
    <xf numFmtId="0" fontId="3" fillId="0" borderId="0" xfId="0" applyFont="1" applyFill="1" applyAlignment="1" applyProtection="1">
      <alignment horizontal="left" vertical="center"/>
      <protection locked="0"/>
    </xf>
    <xf numFmtId="3" fontId="57" fillId="0" borderId="14" xfId="0" applyNumberFormat="1" applyFont="1" applyFill="1" applyBorder="1" applyAlignment="1" applyProtection="1">
      <alignment vertical="center"/>
      <protection locked="0"/>
    </xf>
    <xf numFmtId="0" fontId="57" fillId="0" borderId="0" xfId="0" applyFont="1" applyFill="1" applyAlignment="1" applyProtection="1">
      <alignment vertical="center"/>
      <protection locked="0"/>
    </xf>
    <xf numFmtId="0" fontId="57" fillId="0" borderId="14" xfId="0" applyFont="1" applyFill="1" applyBorder="1" applyAlignment="1" applyProtection="1">
      <alignment vertical="center"/>
      <protection locked="0"/>
    </xf>
    <xf numFmtId="0" fontId="57" fillId="0" borderId="0" xfId="0" applyFont="1" applyFill="1" applyAlignment="1" applyProtection="1">
      <alignment horizontal="center" vertical="center"/>
      <protection locked="0"/>
    </xf>
    <xf numFmtId="179" fontId="57" fillId="0" borderId="0" xfId="0" applyNumberFormat="1" applyFont="1" applyFill="1" applyAlignment="1" applyProtection="1">
      <alignment vertical="center"/>
      <protection locked="0"/>
    </xf>
    <xf numFmtId="3" fontId="57" fillId="0" borderId="0" xfId="0" applyNumberFormat="1" applyFont="1" applyFill="1" applyAlignment="1" applyProtection="1">
      <alignment vertical="center"/>
      <protection locked="0"/>
    </xf>
    <xf numFmtId="0" fontId="4" fillId="0" borderId="0" xfId="0" applyFont="1" applyFill="1" applyAlignment="1" applyProtection="1">
      <alignment/>
      <protection locked="0"/>
    </xf>
    <xf numFmtId="0" fontId="60" fillId="0" borderId="0" xfId="0" applyFont="1" applyFill="1" applyAlignment="1" applyProtection="1">
      <alignment/>
      <protection locked="0"/>
    </xf>
    <xf numFmtId="0" fontId="3" fillId="0" borderId="0" xfId="0" applyFont="1" applyFill="1" applyAlignment="1" applyProtection="1">
      <alignment/>
      <protection locked="0"/>
    </xf>
    <xf numFmtId="0" fontId="57" fillId="0" borderId="0" xfId="0" applyFont="1" applyFill="1" applyAlignment="1" applyProtection="1">
      <alignment/>
      <protection locked="0"/>
    </xf>
    <xf numFmtId="0" fontId="58" fillId="0" borderId="0" xfId="0" applyFont="1" applyFill="1" applyAlignment="1" applyProtection="1">
      <alignment vertical="center"/>
      <protection locked="0"/>
    </xf>
    <xf numFmtId="3" fontId="58" fillId="0" borderId="0" xfId="0" applyNumberFormat="1" applyFont="1" applyFill="1" applyAlignment="1" applyProtection="1">
      <alignment vertical="center"/>
      <protection locked="0"/>
    </xf>
    <xf numFmtId="179" fontId="3" fillId="0" borderId="11" xfId="0" applyNumberFormat="1" applyFont="1" applyFill="1" applyBorder="1" applyAlignment="1" applyProtection="1">
      <alignment horizontal="center" vertical="center" wrapText="1"/>
      <protection/>
    </xf>
    <xf numFmtId="3" fontId="4" fillId="0" borderId="14" xfId="0" applyNumberFormat="1" applyFont="1" applyFill="1" applyBorder="1" applyAlignment="1" applyProtection="1">
      <alignment horizontal="right" vertical="center" wrapText="1"/>
      <protection/>
    </xf>
    <xf numFmtId="3" fontId="3" fillId="0" borderId="17" xfId="0" applyNumberFormat="1" applyFont="1" applyFill="1" applyBorder="1" applyAlignment="1" applyProtection="1">
      <alignment horizontal="right" vertical="center" wrapText="1"/>
      <protection/>
    </xf>
    <xf numFmtId="0" fontId="61" fillId="0" borderId="0" xfId="0" applyFont="1" applyFill="1" applyAlignment="1" applyProtection="1">
      <alignment/>
      <protection/>
    </xf>
    <xf numFmtId="3" fontId="61" fillId="0" borderId="0" xfId="0" applyNumberFormat="1" applyFont="1" applyFill="1" applyAlignment="1" applyProtection="1">
      <alignment/>
      <protection/>
    </xf>
    <xf numFmtId="178" fontId="61" fillId="0" borderId="0" xfId="0" applyNumberFormat="1" applyFont="1" applyFill="1" applyAlignment="1" applyProtection="1">
      <alignment/>
      <protection/>
    </xf>
    <xf numFmtId="0" fontId="57" fillId="0" borderId="0" xfId="0" applyFont="1" applyFill="1" applyAlignment="1">
      <alignment horizontal="center" vertical="center"/>
    </xf>
    <xf numFmtId="0" fontId="4" fillId="0" borderId="20" xfId="0" applyFont="1" applyFill="1" applyBorder="1" applyAlignment="1" applyProtection="1">
      <alignment horizontal="center" vertical="center" wrapText="1"/>
      <protection locked="0"/>
    </xf>
    <xf numFmtId="0" fontId="4" fillId="0" borderId="20" xfId="0" applyFont="1" applyFill="1" applyBorder="1" applyAlignment="1" applyProtection="1" quotePrefix="1">
      <alignment horizontal="center" vertical="center" wrapText="1"/>
      <protection locked="0"/>
    </xf>
    <xf numFmtId="0" fontId="57" fillId="0" borderId="14" xfId="0" applyFont="1" applyFill="1" applyBorder="1" applyAlignment="1">
      <alignment vertical="center" wrapText="1"/>
    </xf>
    <xf numFmtId="3" fontId="6" fillId="33" borderId="14" xfId="0" applyNumberFormat="1" applyFont="1" applyFill="1" applyBorder="1" applyAlignment="1" applyProtection="1">
      <alignment horizontal="right" vertical="center" wrapText="1"/>
      <protection locked="0"/>
    </xf>
    <xf numFmtId="0" fontId="4" fillId="0" borderId="21" xfId="0" applyFont="1" applyFill="1" applyBorder="1" applyAlignment="1" applyProtection="1" quotePrefix="1">
      <alignment horizontal="center" vertical="center" wrapText="1"/>
      <protection locked="0"/>
    </xf>
    <xf numFmtId="0" fontId="4" fillId="0" borderId="22" xfId="0" applyFont="1" applyFill="1" applyBorder="1" applyAlignment="1" applyProtection="1">
      <alignment horizontal="center" vertical="center" wrapText="1"/>
      <protection locked="0"/>
    </xf>
    <xf numFmtId="0" fontId="4" fillId="0" borderId="22" xfId="0" applyFont="1" applyFill="1" applyBorder="1" applyAlignment="1" applyProtection="1">
      <alignment horizontal="left" vertical="center" wrapText="1"/>
      <protection locked="0"/>
    </xf>
    <xf numFmtId="3" fontId="4" fillId="0" borderId="14" xfId="0" applyNumberFormat="1" applyFont="1" applyFill="1" applyBorder="1" applyAlignment="1" applyProtection="1">
      <alignment horizontal="left" vertical="center" wrapText="1"/>
      <protection locked="0"/>
    </xf>
    <xf numFmtId="0" fontId="4" fillId="0" borderId="21" xfId="0" applyFont="1" applyFill="1" applyBorder="1" applyAlignment="1" applyProtection="1">
      <alignment horizontal="center" vertical="center" wrapText="1"/>
      <protection locked="0"/>
    </xf>
    <xf numFmtId="179" fontId="5" fillId="33" borderId="11" xfId="0" applyNumberFormat="1" applyFont="1" applyFill="1" applyBorder="1" applyAlignment="1" applyProtection="1">
      <alignment horizontal="center" vertical="center" wrapText="1"/>
      <protection locked="0"/>
    </xf>
    <xf numFmtId="0" fontId="7" fillId="33" borderId="0" xfId="0" applyFont="1" applyFill="1" applyAlignment="1" applyProtection="1">
      <alignment vertical="center"/>
      <protection locked="0"/>
    </xf>
    <xf numFmtId="0" fontId="5" fillId="33" borderId="0" xfId="0" applyFont="1" applyFill="1" applyAlignment="1" applyProtection="1">
      <alignment horizontal="left" vertical="center"/>
      <protection locked="0"/>
    </xf>
    <xf numFmtId="3" fontId="5" fillId="33" borderId="17" xfId="0" applyNumberFormat="1" applyFont="1" applyFill="1" applyBorder="1" applyAlignment="1" applyProtection="1">
      <alignment horizontal="right" vertical="center" wrapText="1"/>
      <protection locked="0"/>
    </xf>
    <xf numFmtId="3" fontId="5" fillId="33" borderId="0" xfId="0" applyNumberFormat="1" applyFont="1" applyFill="1" applyBorder="1" applyAlignment="1" applyProtection="1">
      <alignment horizontal="right" vertical="center" wrapText="1"/>
      <protection locked="0"/>
    </xf>
    <xf numFmtId="0" fontId="6" fillId="33" borderId="0" xfId="0" applyFont="1" applyFill="1" applyAlignment="1" applyProtection="1">
      <alignment vertical="center"/>
      <protection locked="0"/>
    </xf>
    <xf numFmtId="0" fontId="6" fillId="33" borderId="0" xfId="0" applyFont="1" applyFill="1" applyAlignment="1" applyProtection="1">
      <alignment/>
      <protection locked="0"/>
    </xf>
    <xf numFmtId="3" fontId="4" fillId="0" borderId="14" xfId="0" applyNumberFormat="1" applyFont="1" applyFill="1" applyBorder="1" applyAlignment="1" applyProtection="1">
      <alignment vertical="center"/>
      <protection locked="0"/>
    </xf>
    <xf numFmtId="0" fontId="6" fillId="0" borderId="0" xfId="0" applyFont="1" applyAlignment="1">
      <alignment horizontal="justify" vertical="top"/>
    </xf>
    <xf numFmtId="3" fontId="4" fillId="0" borderId="14" xfId="0" applyNumberFormat="1" applyFont="1" applyFill="1" applyBorder="1" applyAlignment="1" applyProtection="1">
      <alignment vertical="center" wrapText="1"/>
      <protection locked="0"/>
    </xf>
    <xf numFmtId="0" fontId="4" fillId="0" borderId="0" xfId="0" applyFont="1" applyAlignment="1">
      <alignment vertical="center" wrapText="1"/>
    </xf>
    <xf numFmtId="0" fontId="6" fillId="0" borderId="14" xfId="0" applyFont="1" applyBorder="1" applyAlignment="1">
      <alignment horizontal="justify" vertical="top"/>
    </xf>
    <xf numFmtId="3" fontId="4" fillId="34" borderId="14" xfId="0" applyNumberFormat="1" applyFont="1" applyFill="1" applyBorder="1" applyAlignment="1" applyProtection="1">
      <alignment horizontal="right" vertical="center" wrapText="1"/>
      <protection locked="0"/>
    </xf>
    <xf numFmtId="0" fontId="4" fillId="0" borderId="22" xfId="0" applyFont="1" applyBorder="1" applyAlignment="1">
      <alignment vertical="center" wrapText="1"/>
    </xf>
    <xf numFmtId="3" fontId="4" fillId="34" borderId="15" xfId="0" applyNumberFormat="1" applyFont="1" applyFill="1" applyBorder="1" applyAlignment="1" applyProtection="1">
      <alignment horizontal="left" vertical="center" wrapText="1"/>
      <protection locked="0"/>
    </xf>
    <xf numFmtId="0" fontId="4" fillId="0" borderId="14" xfId="0" applyFont="1" applyBorder="1" applyAlignment="1">
      <alignment vertical="center" wrapText="1"/>
    </xf>
    <xf numFmtId="3" fontId="4" fillId="0" borderId="14" xfId="0" applyNumberFormat="1" applyFont="1" applyBorder="1" applyAlignment="1">
      <alignment vertical="center" wrapText="1"/>
    </xf>
    <xf numFmtId="3" fontId="4" fillId="0" borderId="0" xfId="0" applyNumberFormat="1" applyFont="1" applyAlignment="1">
      <alignment vertical="center" wrapText="1"/>
    </xf>
    <xf numFmtId="0" fontId="4" fillId="0" borderId="0" xfId="0" applyFont="1" applyFill="1" applyAlignment="1" applyProtection="1">
      <alignment horizontal="center" vertical="center"/>
      <protection locked="0"/>
    </xf>
    <xf numFmtId="179" fontId="4" fillId="0" borderId="0" xfId="0" applyNumberFormat="1" applyFont="1" applyFill="1" applyAlignment="1" applyProtection="1">
      <alignment vertical="center"/>
      <protection locked="0"/>
    </xf>
    <xf numFmtId="3" fontId="4" fillId="0" borderId="0" xfId="0" applyNumberFormat="1" applyFont="1" applyFill="1" applyAlignment="1" applyProtection="1">
      <alignment vertical="center"/>
      <protection locked="0"/>
    </xf>
    <xf numFmtId="0" fontId="4" fillId="0" borderId="14" xfId="0" applyFont="1" applyBorder="1" applyAlignment="1">
      <alignment vertical="center"/>
    </xf>
    <xf numFmtId="0" fontId="10" fillId="0" borderId="0" xfId="0" applyFont="1" applyFill="1" applyAlignment="1" applyProtection="1">
      <alignment/>
      <protection locked="0"/>
    </xf>
    <xf numFmtId="0" fontId="11" fillId="0" borderId="0" xfId="0" applyFont="1" applyFill="1" applyAlignment="1" applyProtection="1">
      <alignment/>
      <protection/>
    </xf>
    <xf numFmtId="3" fontId="11" fillId="0" borderId="0" xfId="0" applyNumberFormat="1" applyFont="1" applyFill="1" applyAlignment="1" applyProtection="1">
      <alignment/>
      <protection/>
    </xf>
    <xf numFmtId="178" fontId="11" fillId="0" borderId="0" xfId="0" applyNumberFormat="1" applyFont="1" applyFill="1" applyAlignment="1" applyProtection="1">
      <alignment/>
      <protection/>
    </xf>
    <xf numFmtId="3" fontId="3" fillId="0" borderId="0" xfId="0" applyNumberFormat="1" applyFont="1" applyFill="1" applyBorder="1" applyAlignment="1" applyProtection="1">
      <alignment horizontal="right" vertical="center" wrapText="1"/>
      <protection/>
    </xf>
    <xf numFmtId="0" fontId="8" fillId="0" borderId="0" xfId="0" applyFont="1" applyFill="1" applyAlignment="1" applyProtection="1">
      <alignment horizontal="center" vertical="center"/>
      <protection locked="0"/>
    </xf>
    <xf numFmtId="0" fontId="8" fillId="0" borderId="0" xfId="0" applyFont="1" applyFill="1" applyAlignment="1" applyProtection="1">
      <alignment vertical="center"/>
      <protection locked="0"/>
    </xf>
    <xf numFmtId="0" fontId="8" fillId="0" borderId="0" xfId="0" applyFont="1" applyFill="1" applyAlignment="1">
      <alignment vertical="center"/>
    </xf>
    <xf numFmtId="0" fontId="3" fillId="0" borderId="0" xfId="0" applyFont="1" applyFill="1" applyAlignment="1" applyProtection="1">
      <alignment horizontal="center"/>
      <protection locked="0"/>
    </xf>
    <xf numFmtId="179" fontId="8" fillId="0" borderId="0" xfId="0" applyNumberFormat="1" applyFont="1" applyFill="1" applyAlignment="1" applyProtection="1">
      <alignment vertical="center"/>
      <protection locked="0"/>
    </xf>
    <xf numFmtId="3" fontId="8" fillId="0" borderId="0" xfId="0" applyNumberFormat="1" applyFont="1" applyFill="1" applyAlignment="1" applyProtection="1">
      <alignment vertical="center"/>
      <protection locked="0"/>
    </xf>
    <xf numFmtId="0" fontId="9" fillId="0" borderId="0" xfId="0" applyFont="1" applyAlignment="1" applyProtection="1">
      <alignment vertical="top" wrapText="1"/>
      <protection locked="0"/>
    </xf>
    <xf numFmtId="0" fontId="4" fillId="0" borderId="0" xfId="0" applyFont="1" applyFill="1" applyAlignment="1">
      <alignment vertical="center"/>
    </xf>
    <xf numFmtId="0" fontId="4" fillId="0" borderId="23" xfId="0" applyFont="1" applyFill="1" applyBorder="1" applyAlignment="1">
      <alignment vertical="center"/>
    </xf>
    <xf numFmtId="0" fontId="4" fillId="0" borderId="24" xfId="0" applyFont="1" applyFill="1" applyBorder="1" applyAlignment="1">
      <alignment vertical="center"/>
    </xf>
    <xf numFmtId="0" fontId="4" fillId="0" borderId="25" xfId="0" applyFont="1" applyFill="1" applyBorder="1" applyAlignment="1">
      <alignment vertical="center"/>
    </xf>
    <xf numFmtId="0" fontId="4" fillId="0" borderId="0" xfId="0" applyFont="1" applyFill="1" applyBorder="1" applyAlignment="1">
      <alignment vertical="center"/>
    </xf>
    <xf numFmtId="0" fontId="4" fillId="0" borderId="22" xfId="0" applyFont="1" applyFill="1" applyBorder="1" applyAlignment="1" applyProtection="1">
      <alignment vertical="center" wrapText="1"/>
      <protection locked="0"/>
    </xf>
    <xf numFmtId="180" fontId="6" fillId="0" borderId="22" xfId="0" applyNumberFormat="1" applyFont="1" applyFill="1" applyBorder="1" applyAlignment="1" applyProtection="1">
      <alignment horizontal="right" vertical="center" wrapText="1"/>
      <protection hidden="1" locked="0"/>
    </xf>
    <xf numFmtId="3" fontId="4" fillId="0" borderId="22" xfId="0" applyNumberFormat="1" applyFont="1" applyFill="1" applyBorder="1" applyAlignment="1" applyProtection="1">
      <alignment horizontal="right" vertical="center" wrapText="1"/>
      <protection locked="0"/>
    </xf>
    <xf numFmtId="3" fontId="4" fillId="0" borderId="22" xfId="0" applyNumberFormat="1" applyFont="1" applyFill="1" applyBorder="1" applyAlignment="1" applyProtection="1">
      <alignment horizontal="right" vertical="center" wrapText="1"/>
      <protection/>
    </xf>
    <xf numFmtId="3" fontId="4" fillId="0" borderId="26" xfId="0" applyNumberFormat="1" applyFont="1" applyFill="1" applyBorder="1" applyAlignment="1" applyProtection="1">
      <alignment horizontal="left" vertical="center" wrapText="1"/>
      <protection locked="0"/>
    </xf>
    <xf numFmtId="0" fontId="4" fillId="0" borderId="27" xfId="0" applyFont="1" applyFill="1" applyBorder="1" applyAlignment="1">
      <alignment vertical="center"/>
    </xf>
    <xf numFmtId="0" fontId="4" fillId="0" borderId="0" xfId="0" applyFont="1" applyFill="1" applyAlignment="1">
      <alignment vertical="center" wrapText="1"/>
    </xf>
    <xf numFmtId="3" fontId="4" fillId="0" borderId="0" xfId="0" applyNumberFormat="1" applyFont="1" applyFill="1" applyAlignment="1">
      <alignment vertical="center"/>
    </xf>
    <xf numFmtId="0" fontId="3" fillId="0" borderId="0" xfId="0" applyFont="1" applyFill="1" applyAlignment="1" applyProtection="1">
      <alignment vertical="center"/>
      <protection locked="0"/>
    </xf>
    <xf numFmtId="3" fontId="3" fillId="0" borderId="0" xfId="0" applyNumberFormat="1" applyFont="1" applyFill="1" applyAlignment="1" applyProtection="1">
      <alignment vertical="center"/>
      <protection locked="0"/>
    </xf>
    <xf numFmtId="0" fontId="0" fillId="0" borderId="0" xfId="0" applyAlignment="1">
      <alignment wrapText="1"/>
    </xf>
    <xf numFmtId="3" fontId="0" fillId="0" borderId="0" xfId="0" applyNumberFormat="1" applyAlignment="1">
      <alignment/>
    </xf>
    <xf numFmtId="3" fontId="0" fillId="0" borderId="0" xfId="0" applyNumberFormat="1" applyAlignment="1">
      <alignment wrapText="1"/>
    </xf>
    <xf numFmtId="0" fontId="3" fillId="0" borderId="0" xfId="0" applyFont="1" applyFill="1" applyAlignment="1" applyProtection="1">
      <alignment horizontal="left" vertical="center"/>
      <protection locked="0"/>
    </xf>
    <xf numFmtId="0" fontId="3" fillId="0" borderId="28" xfId="0" applyFont="1" applyFill="1" applyBorder="1" applyAlignment="1" applyProtection="1">
      <alignment horizontal="center" vertical="center" wrapText="1"/>
      <protection locked="0"/>
    </xf>
    <xf numFmtId="0" fontId="3" fillId="0" borderId="29" xfId="0" applyFont="1" applyFill="1" applyBorder="1" applyAlignment="1" applyProtection="1">
      <alignment horizontal="center" vertical="center" wrapText="1"/>
      <protection locked="0"/>
    </xf>
    <xf numFmtId="0" fontId="59" fillId="0" borderId="0" xfId="0" applyFont="1" applyAlignment="1" applyProtection="1">
      <alignment horizontal="center" vertical="top" wrapText="1"/>
      <protection locked="0"/>
    </xf>
    <xf numFmtId="0" fontId="4" fillId="0" borderId="22" xfId="0" applyFont="1" applyFill="1" applyBorder="1" applyAlignment="1" applyProtection="1">
      <alignment horizontal="left" vertical="center" wrapText="1"/>
      <protection locked="0"/>
    </xf>
    <xf numFmtId="0" fontId="4" fillId="0" borderId="30" xfId="0" applyFont="1" applyFill="1" applyBorder="1" applyAlignment="1" applyProtection="1">
      <alignment horizontal="left" vertical="center" wrapText="1"/>
      <protection locked="0"/>
    </xf>
    <xf numFmtId="0" fontId="4" fillId="0" borderId="21" xfId="0" applyFont="1" applyFill="1" applyBorder="1" applyAlignment="1" applyProtection="1">
      <alignment horizontal="center" vertical="center" wrapText="1"/>
      <protection locked="0"/>
    </xf>
    <xf numFmtId="0" fontId="4" fillId="0" borderId="31" xfId="0" applyFont="1" applyFill="1" applyBorder="1" applyAlignment="1" applyProtection="1">
      <alignment horizontal="center" vertical="center" wrapText="1"/>
      <protection locked="0"/>
    </xf>
    <xf numFmtId="0" fontId="62" fillId="0" borderId="0" xfId="0" applyFont="1" applyAlignment="1" applyProtection="1">
      <alignment horizontal="center" vertical="top" wrapText="1"/>
      <protection locked="0"/>
    </xf>
    <xf numFmtId="0" fontId="63" fillId="0" borderId="0" xfId="0" applyFont="1" applyFill="1" applyAlignment="1" applyProtection="1">
      <alignment horizontal="center"/>
      <protection locked="0"/>
    </xf>
    <xf numFmtId="0" fontId="62" fillId="0" borderId="0" xfId="0" applyFont="1" applyFill="1" applyAlignment="1" applyProtection="1">
      <alignment horizontal="center"/>
      <protection locked="0"/>
    </xf>
    <xf numFmtId="0" fontId="3" fillId="0" borderId="0" xfId="0" applyFont="1" applyFill="1" applyAlignment="1" applyProtection="1">
      <alignment horizontal="center" vertical="center"/>
      <protection locked="0"/>
    </xf>
    <xf numFmtId="0" fontId="4" fillId="0" borderId="21" xfId="0" applyFont="1" applyFill="1" applyBorder="1" applyAlignment="1" applyProtection="1" quotePrefix="1">
      <alignment horizontal="center" vertical="center" wrapText="1"/>
      <protection locked="0"/>
    </xf>
    <xf numFmtId="0" fontId="4" fillId="0" borderId="31" xfId="0" applyFont="1" applyFill="1" applyBorder="1" applyAlignment="1" applyProtection="1" quotePrefix="1">
      <alignment horizontal="center" vertical="center" wrapText="1"/>
      <protection locked="0"/>
    </xf>
    <xf numFmtId="0" fontId="4" fillId="0" borderId="22" xfId="0" applyFont="1" applyFill="1" applyBorder="1" applyAlignment="1" applyProtection="1">
      <alignment horizontal="center" vertical="center" wrapText="1"/>
      <protection locked="0"/>
    </xf>
    <xf numFmtId="0" fontId="4" fillId="0" borderId="30" xfId="0" applyFont="1" applyFill="1" applyBorder="1" applyAlignment="1" applyProtection="1">
      <alignment horizontal="center" vertical="center" wrapText="1"/>
      <protection locked="0"/>
    </xf>
    <xf numFmtId="0" fontId="64" fillId="0" borderId="0" xfId="0" applyFont="1" applyFill="1" applyAlignment="1" applyProtection="1">
      <alignment horizontal="center"/>
      <protection locked="0"/>
    </xf>
    <xf numFmtId="0" fontId="3" fillId="0" borderId="0" xfId="0" applyFont="1" applyFill="1" applyAlignment="1" applyProtection="1">
      <alignment horizontal="center" vertical="center" wrapText="1"/>
      <protection locked="0"/>
    </xf>
    <xf numFmtId="0" fontId="59" fillId="0" borderId="0" xfId="0" applyFont="1" applyFill="1" applyAlignment="1" applyProtection="1">
      <alignment horizontal="center" vertical="top" wrapText="1"/>
      <protection locked="0"/>
    </xf>
    <xf numFmtId="0" fontId="5" fillId="0" borderId="0" xfId="0" applyFont="1" applyFill="1" applyAlignment="1" applyProtection="1">
      <alignment horizontal="center" vertical="center" wrapText="1"/>
      <protection locked="0"/>
    </xf>
    <xf numFmtId="0" fontId="5" fillId="0" borderId="0" xfId="0" applyFont="1" applyFill="1" applyAlignment="1" applyProtection="1">
      <alignment horizontal="center" vertical="center"/>
      <protection locked="0"/>
    </xf>
    <xf numFmtId="0" fontId="13" fillId="0" borderId="0" xfId="0" applyFont="1" applyFill="1" applyAlignment="1" applyProtection="1">
      <alignment horizontal="center"/>
      <protection locked="0"/>
    </xf>
    <xf numFmtId="0" fontId="12" fillId="0" borderId="0" xfId="0" applyFont="1" applyFill="1" applyAlignment="1" applyProtection="1">
      <alignment horizontal="center"/>
      <protection locked="0"/>
    </xf>
    <xf numFmtId="0" fontId="14" fillId="0" borderId="0" xfId="0" applyFont="1" applyFill="1" applyAlignment="1" applyProtection="1">
      <alignment horizontal="center"/>
      <protection locked="0"/>
    </xf>
    <xf numFmtId="0" fontId="12" fillId="0" borderId="0" xfId="0" applyFont="1" applyAlignment="1" applyProtection="1">
      <alignment horizontal="center" vertical="top" wrapText="1"/>
      <protection locked="0"/>
    </xf>
    <xf numFmtId="0" fontId="9" fillId="0" borderId="0" xfId="0" applyFont="1" applyAlignment="1" applyProtection="1">
      <alignment horizontal="center" vertical="top"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externalLink" Target="externalLinks/externalLink2.xml" /><Relationship Id="rId21" Type="http://schemas.openxmlformats.org/officeDocument/2006/relationships/externalLink" Target="externalLinks/externalLink3.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Chi phí tuân thủ TTHC hiện tại </a:t>
            </a:r>
            <a:r>
              <a:rPr lang="en-US" cap="none" sz="1400" b="1" i="0" u="none" baseline="0">
                <a:solidFill>
                  <a:srgbClr val="000000"/>
                </a:solidFill>
              </a:rPr>
              <a:t>và TTHC 
</a:t>
            </a:r>
            <a:r>
              <a:rPr lang="en-US" cap="none" sz="1400" b="1" i="0" u="none" baseline="0">
                <a:solidFill>
                  <a:srgbClr val="000000"/>
                </a:solidFill>
              </a:rPr>
              <a:t>dự kiến bãi bỏ</a:t>
            </a:r>
          </a:p>
        </c:rich>
      </c:tx>
      <c:layout>
        <c:manualLayout>
          <c:xMode val="factor"/>
          <c:yMode val="factor"/>
          <c:x val="0.0355"/>
          <c:y val="-0.02275"/>
        </c:manualLayout>
      </c:layout>
      <c:spPr>
        <a:noFill/>
        <a:ln w="3175">
          <a:noFill/>
        </a:ln>
      </c:spPr>
    </c:title>
    <c:plotArea>
      <c:layout>
        <c:manualLayout>
          <c:xMode val="edge"/>
          <c:yMode val="edge"/>
          <c:x val="0.1065"/>
          <c:y val="0.08575"/>
          <c:w val="0.8355"/>
          <c:h val="0.72525"/>
        </c:manualLayout>
      </c:layout>
      <c:barChart>
        <c:barDir val="col"/>
        <c:grouping val="clustered"/>
        <c:varyColors val="0"/>
        <c:ser>
          <c:idx val="0"/>
          <c:order val="0"/>
          <c:tx>
            <c:v>Chi phí hiện tại hoặc BHM</c:v>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0000"/>
              </a:solidFill>
              <a:ln w="3175">
                <a:noFill/>
              </a:ln>
            </c:spPr>
          </c:dPt>
          <c:dLbls>
            <c:numFmt formatCode="General" sourceLinked="1"/>
            <c:spPr>
              <a:noFill/>
              <a:ln w="25400">
                <a:solidFill>
                  <a:srgbClr val="FFFFFF"/>
                </a:solidFill>
              </a:ln>
            </c:spPr>
            <c:showLegendKey val="0"/>
            <c:showVal val="1"/>
            <c:showBubbleSize val="0"/>
            <c:showCatName val="0"/>
            <c:showSerName val="0"/>
            <c:showPercent val="0"/>
          </c:dLbls>
          <c:val>
            <c:numRef>
              <c:f>'1. GPKDDVVT (bỏ)'!$K$34</c:f>
              <c:numCache/>
            </c:numRef>
          </c:val>
        </c:ser>
        <c:ser>
          <c:idx val="1"/>
          <c:order val="1"/>
          <c:tx>
            <c:v>Chi phí sau SĐ hoặc BB</c:v>
          </c:tx>
          <c:spPr>
            <a:solidFill>
              <a:srgbClr val="92D05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2D050"/>
              </a:solidFill>
              <a:ln w="3175">
                <a:noFill/>
              </a:ln>
            </c:spPr>
          </c:dPt>
          <c:dLbls>
            <c:numFmt formatCode="General" sourceLinked="1"/>
            <c:spPr>
              <a:noFill/>
              <a:ln w="3175">
                <a:noFill/>
              </a:ln>
            </c:spPr>
            <c:showLegendKey val="0"/>
            <c:showVal val="1"/>
            <c:showBubbleSize val="0"/>
            <c:showCatName val="0"/>
            <c:showSerName val="0"/>
            <c:showPercent val="0"/>
          </c:dLbls>
          <c:val>
            <c:numRef>
              <c:f>'1. GPKDDVVT (bỏ)'!$K$58</c:f>
              <c:numCache/>
            </c:numRef>
          </c:val>
        </c:ser>
        <c:axId val="67000596"/>
        <c:axId val="66134453"/>
      </c:barChart>
      <c:catAx>
        <c:axId val="67000596"/>
        <c:scaling>
          <c:orientation val="minMax"/>
        </c:scaling>
        <c:axPos val="b"/>
        <c:delete val="1"/>
        <c:majorTickMark val="out"/>
        <c:minorTickMark val="none"/>
        <c:tickLblPos val="nextTo"/>
        <c:crossAx val="66134453"/>
        <c:crosses val="autoZero"/>
        <c:auto val="1"/>
        <c:lblOffset val="100"/>
        <c:tickLblSkip val="1"/>
        <c:noMultiLvlLbl val="0"/>
      </c:catAx>
      <c:valAx>
        <c:axId val="66134453"/>
        <c:scaling>
          <c:orientation val="minMax"/>
        </c:scaling>
        <c:axPos val="l"/>
        <c:majorGridlines>
          <c:spPr>
            <a:ln w="3175">
              <a:solidFill>
                <a:srgbClr val="C0C0C0"/>
              </a:solidFill>
            </a:ln>
          </c:spPr>
        </c:majorGridlines>
        <c:delete val="0"/>
        <c:numFmt formatCode="General" sourceLinked="1"/>
        <c:majorTickMark val="out"/>
        <c:minorTickMark val="none"/>
        <c:tickLblPos val="nextTo"/>
        <c:spPr>
          <a:ln w="3175">
            <a:solidFill>
              <a:srgbClr val="000000"/>
            </a:solidFill>
          </a:ln>
        </c:spPr>
        <c:crossAx val="67000596"/>
        <c:crossesAt val="1"/>
        <c:crossBetween val="between"/>
        <c:dispUnits/>
      </c:valAx>
      <c:spPr>
        <a:noFill/>
        <a:ln>
          <a:noFill/>
        </a:ln>
      </c:spPr>
    </c:plotArea>
    <c:legend>
      <c:legendPos val="r"/>
      <c:layout>
        <c:manualLayout>
          <c:xMode val="edge"/>
          <c:yMode val="edge"/>
          <c:x val="0.1875"/>
          <c:y val="0.86575"/>
          <c:w val="0.74825"/>
          <c:h val="0.0785"/>
        </c:manualLayout>
      </c:layout>
      <c:overlay val="0"/>
      <c:spPr>
        <a:solidFill>
          <a:srgbClr val="FFFFFF"/>
        </a:solidFill>
        <a:ln w="3175">
          <a:noFill/>
        </a:ln>
      </c:sp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Chi phí tuân thủ TTHC còn lại (màu </a:t>
            </a:r>
            <a:r>
              <a:rPr lang="en-US" cap="none" sz="1400" b="1" i="0" u="none" baseline="0">
                <a:solidFill>
                  <a:srgbClr val="000000"/>
                </a:solidFill>
              </a:rPr>
              <a:t>đỏ</a:t>
            </a:r>
            <a:r>
              <a:rPr lang="en-US" cap="none" sz="1400" b="1" i="0" u="none" baseline="0">
                <a:solidFill>
                  <a:srgbClr val="000000"/>
                </a:solidFill>
              </a:rPr>
              <a:t>) và Chi phí tuân thủ TTHC cắt giảm được (màu xanh) </a:t>
            </a:r>
            <a:r>
              <a:rPr lang="en-US" cap="none" sz="1400" b="1" i="0" u="none" baseline="0">
                <a:solidFill>
                  <a:srgbClr val="000000"/>
                </a:solidFill>
              </a:rPr>
              <a:t>dự kiến bãi bỏ</a:t>
            </a:r>
          </a:p>
        </c:rich>
      </c:tx>
      <c:layout>
        <c:manualLayout>
          <c:xMode val="factor"/>
          <c:yMode val="factor"/>
          <c:x val="0"/>
          <c:y val="0.0225"/>
        </c:manualLayout>
      </c:layout>
      <c:spPr>
        <a:noFill/>
        <a:ln w="3175">
          <a:noFill/>
        </a:ln>
      </c:spPr>
    </c:title>
    <c:view3D>
      <c:rotX val="15"/>
      <c:hPercent val="100"/>
      <c:rotY val="0"/>
      <c:depthPercent val="100"/>
      <c:rAngAx val="1"/>
    </c:view3D>
    <c:plotArea>
      <c:layout>
        <c:manualLayout>
          <c:xMode val="edge"/>
          <c:yMode val="edge"/>
          <c:x val="0.31025"/>
          <c:y val="0.2915"/>
          <c:w val="0.3815"/>
          <c:h val="0.4765"/>
        </c:manualLayout>
      </c:layout>
      <c:pie3DChart>
        <c:varyColors val="1"/>
        <c:ser>
          <c:idx val="0"/>
          <c:order val="0"/>
          <c:tx>
            <c:strRef>
              <c:f>'5. gia hạn GPKDDVVT (bỏ)'!$L$90:$L$91</c:f>
              <c:strCache>
                <c:ptCount val="1"/>
                <c:pt idx="0">
                  <c:v>100.0% 0.0%</c:v>
                </c:pt>
              </c:strCache>
            </c:strRef>
          </c:tx>
          <c:spPr>
            <a:solidFill>
              <a:srgbClr val="C00000"/>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00B050"/>
              </a:solidFill>
              <a:ln w="3175">
                <a:noFill/>
              </a:ln>
            </c:spPr>
          </c:dPt>
          <c:dPt>
            <c:idx val="1"/>
            <c:spPr>
              <a:solidFill>
                <a:srgbClr val="C00000"/>
              </a:solidFill>
              <a:ln w="12700">
                <a:solidFill>
                  <a:srgbClr val="000000"/>
                </a:solidFill>
              </a:ln>
            </c:spPr>
          </c:dPt>
          <c:dLbls>
            <c:numFmt formatCode="0.00%" sourceLinked="0"/>
            <c:spPr>
              <a:noFill/>
              <a:ln w="3175">
                <a:noFill/>
              </a:ln>
            </c:spPr>
            <c:txPr>
              <a:bodyPr vert="horz" rot="0" anchor="ctr"/>
              <a:lstStyle/>
              <a:p>
                <a:pPr algn="ctr">
                  <a:defRPr lang="en-US" cap="none" sz="1050" b="0" i="1" u="none" baseline="0">
                    <a:solidFill>
                      <a:srgbClr val="000000"/>
                    </a:solidFill>
                  </a:defRPr>
                </a:pPr>
              </a:p>
            </c:txPr>
            <c:showLegendKey val="0"/>
            <c:showVal val="0"/>
            <c:showBubbleSize val="0"/>
            <c:showCatName val="0"/>
            <c:showSerName val="0"/>
            <c:showLeaderLines val="1"/>
            <c:showPercent val="1"/>
          </c:dLbls>
          <c:val>
            <c:numRef>
              <c:f>'5. gia hạn GPKDDVVT (bỏ)'!$L$90:$L$91</c:f>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Chi phí tuân thủ TTHC còn lại (màu </a:t>
            </a:r>
            <a:r>
              <a:rPr lang="en-US" cap="none" sz="1400" b="1" i="0" u="none" baseline="0">
                <a:solidFill>
                  <a:srgbClr val="000000"/>
                </a:solidFill>
              </a:rPr>
              <a:t>đỏ</a:t>
            </a:r>
            <a:r>
              <a:rPr lang="en-US" cap="none" sz="1400" b="1" i="0" u="none" baseline="0">
                <a:solidFill>
                  <a:srgbClr val="000000"/>
                </a:solidFill>
              </a:rPr>
              <a:t>) và Chi phí tuân thủ TTHC cắt giảm được (màu xanh) sau đơn giản hóa</a:t>
            </a:r>
            <a:r>
              <a:rPr lang="en-US" cap="none" sz="1400" b="1" i="0" u="none" baseline="0">
                <a:solidFill>
                  <a:srgbClr val="000000"/>
                </a:solidFill>
              </a:rPr>
              <a:t> hoặc dự kiến sửa đổi, bổ sung</a:t>
            </a:r>
          </a:p>
        </c:rich>
      </c:tx>
      <c:layout>
        <c:manualLayout>
          <c:xMode val="factor"/>
          <c:yMode val="factor"/>
          <c:x val="0.0075"/>
          <c:y val="0.02225"/>
        </c:manualLayout>
      </c:layout>
      <c:spPr>
        <a:noFill/>
        <a:ln w="3175">
          <a:noFill/>
        </a:ln>
      </c:spPr>
    </c:title>
    <c:view3D>
      <c:rotX val="15"/>
      <c:hPercent val="100"/>
      <c:rotY val="0"/>
      <c:depthPercent val="100"/>
      <c:rAngAx val="1"/>
    </c:view3D>
    <c:plotArea>
      <c:layout>
        <c:manualLayout>
          <c:xMode val="edge"/>
          <c:yMode val="edge"/>
          <c:x val="0.3105"/>
          <c:y val="0.29125"/>
          <c:w val="0.381"/>
          <c:h val="0.47675"/>
        </c:manualLayout>
      </c:layout>
      <c:pie3DChart>
        <c:varyColors val="1"/>
        <c:ser>
          <c:idx val="0"/>
          <c:order val="0"/>
          <c:tx>
            <c:strRef>
              <c:f>'6. Cấp GPTLMVTDR (bỏ)'!$L$79:$L$80</c:f>
              <c:strCache>
                <c:ptCount val="1"/>
                <c:pt idx="0">
                  <c:v/>
                </c:pt>
              </c:strCache>
            </c:strRef>
          </c:tx>
          <c:spPr>
            <a:solidFill>
              <a:srgbClr val="C00000"/>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00B050"/>
              </a:solidFill>
              <a:ln w="3175">
                <a:noFill/>
              </a:ln>
            </c:spPr>
          </c:dPt>
          <c:dPt>
            <c:idx val="1"/>
            <c:spPr>
              <a:solidFill>
                <a:srgbClr val="C00000"/>
              </a:solidFill>
              <a:ln w="12700">
                <a:solidFill>
                  <a:srgbClr val="000000"/>
                </a:solidFill>
              </a:ln>
            </c:spPr>
          </c:dPt>
          <c:dLbls>
            <c:numFmt formatCode="0.00%" sourceLinked="0"/>
            <c:spPr>
              <a:noFill/>
              <a:ln w="3175">
                <a:noFill/>
              </a:ln>
            </c:spPr>
            <c:txPr>
              <a:bodyPr vert="horz" rot="0" anchor="ctr"/>
              <a:lstStyle/>
              <a:p>
                <a:pPr algn="ctr">
                  <a:defRPr lang="en-US" cap="none" sz="1050" b="0" i="1" u="none" baseline="0">
                    <a:solidFill>
                      <a:srgbClr val="000000"/>
                    </a:solidFill>
                  </a:defRPr>
                </a:pPr>
              </a:p>
            </c:txPr>
            <c:showLegendKey val="0"/>
            <c:showVal val="0"/>
            <c:showBubbleSize val="0"/>
            <c:showCatName val="0"/>
            <c:showSerName val="0"/>
            <c:showLeaderLines val="1"/>
            <c:showPercent val="1"/>
          </c:dLbls>
          <c:val>
            <c:numRef>
              <c:f>'6. Cấp GPTLMVTDR (bỏ)'!$L$79:$L$80</c:f>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Chi phí tuân thủ TTHC hiện tại </a:t>
            </a:r>
            <a:r>
              <a:rPr lang="en-US" cap="none" sz="1400" b="1" i="0" u="none" baseline="0">
                <a:solidFill>
                  <a:srgbClr val="000000"/>
                </a:solidFill>
              </a:rPr>
              <a:t>hoặc dự kiến ban hành mới và dự kiến sửa đổi, bổ sung hoặc bãi bỏ</a:t>
            </a:r>
          </a:p>
        </c:rich>
      </c:tx>
      <c:layout>
        <c:manualLayout>
          <c:xMode val="factor"/>
          <c:yMode val="factor"/>
          <c:x val="0.0335"/>
          <c:y val="-0.01775"/>
        </c:manualLayout>
      </c:layout>
      <c:spPr>
        <a:noFill/>
        <a:ln w="3175">
          <a:noFill/>
        </a:ln>
      </c:spPr>
    </c:title>
    <c:plotArea>
      <c:layout>
        <c:manualLayout>
          <c:xMode val="edge"/>
          <c:yMode val="edge"/>
          <c:x val="0.14225"/>
          <c:y val="0.115"/>
          <c:w val="0.8005"/>
          <c:h val="0.70725"/>
        </c:manualLayout>
      </c:layout>
      <c:barChart>
        <c:barDir val="col"/>
        <c:grouping val="clustered"/>
        <c:varyColors val="0"/>
        <c:ser>
          <c:idx val="0"/>
          <c:order val="0"/>
          <c:tx>
            <c:v>Chi phí hiện tại hoặc BHM</c:v>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0000"/>
              </a:solidFill>
              <a:ln w="3175">
                <a:noFill/>
              </a:ln>
            </c:spPr>
          </c:dPt>
          <c:dLbls>
            <c:numFmt formatCode="General" sourceLinked="1"/>
            <c:spPr>
              <a:noFill/>
              <a:ln w="25400">
                <a:solidFill>
                  <a:srgbClr val="FFFFFF"/>
                </a:solidFill>
              </a:ln>
            </c:spPr>
            <c:showLegendKey val="0"/>
            <c:showVal val="1"/>
            <c:showBubbleSize val="0"/>
            <c:showCatName val="0"/>
            <c:showSerName val="0"/>
            <c:showPercent val="0"/>
          </c:dLbls>
          <c:val>
            <c:numRef>
              <c:f>'6. Cấp GPTLMVTDR (bỏ)'!$K$32</c:f>
              <c:numCache/>
            </c:numRef>
          </c:val>
        </c:ser>
        <c:ser>
          <c:idx val="1"/>
          <c:order val="1"/>
          <c:tx>
            <c:v>Chi phí sau SĐ hoặc BB</c:v>
          </c:tx>
          <c:spPr>
            <a:solidFill>
              <a:srgbClr val="92D05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2D050"/>
              </a:solidFill>
              <a:ln w="3175">
                <a:noFill/>
              </a:ln>
            </c:spPr>
          </c:dPt>
          <c:dLbls>
            <c:numFmt formatCode="General" sourceLinked="1"/>
            <c:spPr>
              <a:noFill/>
              <a:ln w="3175">
                <a:noFill/>
              </a:ln>
            </c:spPr>
            <c:showLegendKey val="0"/>
            <c:showVal val="1"/>
            <c:showBubbleSize val="0"/>
            <c:showCatName val="0"/>
            <c:showSerName val="0"/>
            <c:showPercent val="0"/>
          </c:dLbls>
          <c:val>
            <c:numRef>
              <c:f>'[1]TÍNH CHI PHÍ'!$K$56</c:f>
              <c:numCache>
                <c:ptCount val="1"/>
                <c:pt idx="0">
                  <c:v>0</c:v>
                </c:pt>
              </c:numCache>
            </c:numRef>
          </c:val>
        </c:ser>
        <c:axId val="16782278"/>
        <c:axId val="16822775"/>
      </c:barChart>
      <c:catAx>
        <c:axId val="16782278"/>
        <c:scaling>
          <c:orientation val="minMax"/>
        </c:scaling>
        <c:axPos val="b"/>
        <c:delete val="1"/>
        <c:majorTickMark val="out"/>
        <c:minorTickMark val="none"/>
        <c:tickLblPos val="nextTo"/>
        <c:crossAx val="16822775"/>
        <c:crosses val="autoZero"/>
        <c:auto val="1"/>
        <c:lblOffset val="100"/>
        <c:tickLblSkip val="1"/>
        <c:noMultiLvlLbl val="0"/>
      </c:catAx>
      <c:valAx>
        <c:axId val="16822775"/>
        <c:scaling>
          <c:orientation val="minMax"/>
        </c:scaling>
        <c:axPos val="l"/>
        <c:majorGridlines>
          <c:spPr>
            <a:ln w="3175">
              <a:solidFill>
                <a:srgbClr val="C0C0C0"/>
              </a:solidFill>
            </a:ln>
          </c:spPr>
        </c:majorGridlines>
        <c:delete val="0"/>
        <c:numFmt formatCode="General" sourceLinked="1"/>
        <c:majorTickMark val="out"/>
        <c:minorTickMark val="none"/>
        <c:tickLblPos val="nextTo"/>
        <c:spPr>
          <a:ln w="3175">
            <a:solidFill>
              <a:srgbClr val="000000"/>
            </a:solidFill>
          </a:ln>
        </c:spPr>
        <c:crossAx val="16782278"/>
        <c:crossesAt val="1"/>
        <c:crossBetween val="between"/>
        <c:dispUnits/>
      </c:valAx>
      <c:spPr>
        <a:noFill/>
        <a:ln>
          <a:noFill/>
        </a:ln>
      </c:spPr>
    </c:plotArea>
    <c:legend>
      <c:legendPos val="r"/>
      <c:layout>
        <c:manualLayout>
          <c:xMode val="edge"/>
          <c:yMode val="edge"/>
          <c:x val="0.2015"/>
          <c:y val="0.87125"/>
          <c:w val="0.7115"/>
          <c:h val="0.07825"/>
        </c:manualLayout>
      </c:layout>
      <c:overlay val="0"/>
      <c:spPr>
        <a:solidFill>
          <a:srgbClr val="FFFFFF"/>
        </a:solidFill>
        <a:ln w="3175">
          <a:noFill/>
        </a:ln>
      </c:sp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Chi phí tuân thủ TTHC còn lại (màu </a:t>
            </a:r>
            <a:r>
              <a:rPr lang="en-US" cap="none" sz="1400" b="1" i="0" u="none" baseline="0">
                <a:solidFill>
                  <a:srgbClr val="000000"/>
                </a:solidFill>
              </a:rPr>
              <a:t>đỏ</a:t>
            </a:r>
            <a:r>
              <a:rPr lang="en-US" cap="none" sz="1400" b="1" i="0" u="none" baseline="0">
                <a:solidFill>
                  <a:srgbClr val="000000"/>
                </a:solidFill>
              </a:rPr>
              <a:t>) và Chi phí tuân thủ TTHC cắt giảm được (màu xanh) </a:t>
            </a:r>
            <a:r>
              <a:rPr lang="en-US" cap="none" sz="1400" b="1" i="0" u="none" baseline="0">
                <a:solidFill>
                  <a:srgbClr val="000000"/>
                </a:solidFill>
              </a:rPr>
              <a:t>dự kiến sửa đổi, bổ sung hoặc bãi bỏ</a:t>
            </a:r>
          </a:p>
        </c:rich>
      </c:tx>
      <c:layout>
        <c:manualLayout>
          <c:xMode val="factor"/>
          <c:yMode val="factor"/>
          <c:x val="0.0075"/>
          <c:y val="0.02225"/>
        </c:manualLayout>
      </c:layout>
      <c:spPr>
        <a:noFill/>
        <a:ln w="3175">
          <a:noFill/>
        </a:ln>
      </c:spPr>
    </c:title>
    <c:view3D>
      <c:rotX val="15"/>
      <c:hPercent val="100"/>
      <c:rotY val="0"/>
      <c:depthPercent val="100"/>
      <c:rAngAx val="1"/>
    </c:view3D>
    <c:plotArea>
      <c:layout>
        <c:manualLayout>
          <c:xMode val="edge"/>
          <c:yMode val="edge"/>
          <c:x val="0.31075"/>
          <c:y val="0.29125"/>
          <c:w val="0.38075"/>
          <c:h val="0.47675"/>
        </c:manualLayout>
      </c:layout>
      <c:pie3DChart>
        <c:varyColors val="1"/>
        <c:ser>
          <c:idx val="0"/>
          <c:order val="0"/>
          <c:tx>
            <c:strRef>
              <c:f>'[1]TÍNH CHI PHÍ'!$L$100:$L$101</c:f>
              <c:strCache>
                <c:ptCount val="1"/>
                <c:pt idx="0">
                  <c:v>1 0</c:v>
                </c:pt>
              </c:strCache>
            </c:strRef>
          </c:tx>
          <c:spPr>
            <a:solidFill>
              <a:srgbClr val="C00000"/>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00B050"/>
              </a:solidFill>
              <a:ln w="3175">
                <a:noFill/>
              </a:ln>
            </c:spPr>
          </c:dPt>
          <c:dPt>
            <c:idx val="1"/>
            <c:spPr>
              <a:solidFill>
                <a:srgbClr val="C00000"/>
              </a:solidFill>
              <a:ln w="12700">
                <a:solidFill>
                  <a:srgbClr val="000000"/>
                </a:solidFill>
              </a:ln>
            </c:spPr>
          </c:dPt>
          <c:dLbls>
            <c:numFmt formatCode="0.00%" sourceLinked="0"/>
            <c:spPr>
              <a:noFill/>
              <a:ln w="3175">
                <a:noFill/>
              </a:ln>
            </c:spPr>
            <c:txPr>
              <a:bodyPr vert="horz" rot="0" anchor="ctr"/>
              <a:lstStyle/>
              <a:p>
                <a:pPr algn="ctr">
                  <a:defRPr lang="en-US" cap="none" sz="1050" b="0" i="1" u="none" baseline="0">
                    <a:solidFill>
                      <a:srgbClr val="000000"/>
                    </a:solidFill>
                  </a:defRPr>
                </a:pPr>
              </a:p>
            </c:txPr>
            <c:showLegendKey val="0"/>
            <c:showVal val="0"/>
            <c:showBubbleSize val="0"/>
            <c:showCatName val="0"/>
            <c:showSerName val="0"/>
            <c:showLeaderLines val="1"/>
            <c:showPercent val="1"/>
          </c:dLbls>
          <c:val>
            <c:numRef>
              <c:f>'[1]TÍNH CHI PHÍ'!$L$100:$L$101</c:f>
              <c:numCache>
                <c:ptCount val="2"/>
                <c:pt idx="0">
                  <c:v>1</c:v>
                </c:pt>
                <c:pt idx="1">
                  <c:v>0</c:v>
                </c:pt>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Chi phí tuân thủ TTHC còn lại (màu </a:t>
            </a:r>
            <a:r>
              <a:rPr lang="en-US" cap="none" sz="1400" b="1" i="0" u="none" baseline="0">
                <a:solidFill>
                  <a:srgbClr val="000000"/>
                </a:solidFill>
              </a:rPr>
              <a:t>đỏ</a:t>
            </a:r>
            <a:r>
              <a:rPr lang="en-US" cap="none" sz="1400" b="1" i="0" u="none" baseline="0">
                <a:solidFill>
                  <a:srgbClr val="000000"/>
                </a:solidFill>
              </a:rPr>
              <a:t>) và Chi phí tuân thủ TTHC cắt giảm được (màu xanh) sau đơn giản hóa</a:t>
            </a:r>
            <a:r>
              <a:rPr lang="en-US" cap="none" sz="1400" b="1" i="0" u="none" baseline="0">
                <a:solidFill>
                  <a:srgbClr val="000000"/>
                </a:solidFill>
              </a:rPr>
              <a:t> hoặc dự kiến sửa đổi, bổ sung</a:t>
            </a:r>
          </a:p>
        </c:rich>
      </c:tx>
      <c:layout>
        <c:manualLayout>
          <c:xMode val="factor"/>
          <c:yMode val="factor"/>
          <c:x val="0.01525"/>
          <c:y val="0.02225"/>
        </c:manualLayout>
      </c:layout>
      <c:spPr>
        <a:noFill/>
        <a:ln w="3175">
          <a:noFill/>
        </a:ln>
      </c:spPr>
    </c:title>
    <c:view3D>
      <c:rotX val="15"/>
      <c:hPercent val="100"/>
      <c:rotY val="0"/>
      <c:depthPercent val="100"/>
      <c:rAngAx val="1"/>
    </c:view3D>
    <c:plotArea>
      <c:layout>
        <c:manualLayout>
          <c:xMode val="edge"/>
          <c:yMode val="edge"/>
          <c:x val="0.31025"/>
          <c:y val="0.29125"/>
          <c:w val="0.381"/>
          <c:h val="0.47675"/>
        </c:manualLayout>
      </c:layout>
      <c:pie3DChart>
        <c:varyColors val="1"/>
        <c:ser>
          <c:idx val="0"/>
          <c:order val="0"/>
          <c:tx>
            <c:strRef>
              <c:f>'6. Cấp GPTLMVTDR (bỏ)'!$L$79:$L$80</c:f>
              <c:strCache>
                <c:ptCount val="1"/>
                <c:pt idx="0">
                  <c:v/>
                </c:pt>
              </c:strCache>
            </c:strRef>
          </c:tx>
          <c:spPr>
            <a:solidFill>
              <a:srgbClr val="C00000"/>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00B050"/>
              </a:solidFill>
              <a:ln w="3175">
                <a:noFill/>
              </a:ln>
            </c:spPr>
          </c:dPt>
          <c:dPt>
            <c:idx val="1"/>
            <c:spPr>
              <a:solidFill>
                <a:srgbClr val="C00000"/>
              </a:solidFill>
              <a:ln w="12700">
                <a:solidFill>
                  <a:srgbClr val="000000"/>
                </a:solidFill>
              </a:ln>
            </c:spPr>
          </c:dPt>
          <c:dLbls>
            <c:numFmt formatCode="0.00%" sourceLinked="0"/>
            <c:spPr>
              <a:noFill/>
              <a:ln w="3175">
                <a:noFill/>
              </a:ln>
            </c:spPr>
            <c:txPr>
              <a:bodyPr vert="horz" rot="0" anchor="ctr"/>
              <a:lstStyle/>
              <a:p>
                <a:pPr algn="ctr">
                  <a:defRPr lang="en-US" cap="none" sz="1050" b="0" i="1" u="none" baseline="0">
                    <a:solidFill>
                      <a:srgbClr val="000000"/>
                    </a:solidFill>
                  </a:defRPr>
                </a:pPr>
              </a:p>
            </c:txPr>
            <c:showLegendKey val="0"/>
            <c:showVal val="0"/>
            <c:showBubbleSize val="0"/>
            <c:showCatName val="0"/>
            <c:showSerName val="0"/>
            <c:showLeaderLines val="1"/>
            <c:showPercent val="1"/>
          </c:dLbls>
          <c:val>
            <c:numRef>
              <c:f>'6. Cấp GPTLMVTDR (bỏ)'!$L$79:$L$80</c:f>
              <c:numCache>
                <c:ptCount val="2"/>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Chi phí tuân thủ TTHC hiện tại </a:t>
            </a:r>
            <a:r>
              <a:rPr lang="en-US" cap="none" sz="1400" b="1" i="0" u="none" baseline="0">
                <a:solidFill>
                  <a:srgbClr val="000000"/>
                </a:solidFill>
              </a:rPr>
              <a:t>hoặc dự kiến ban hành mới và dự kiến sửa đổi, bổ sung hoặc bãi bỏ</a:t>
            </a:r>
          </a:p>
        </c:rich>
      </c:tx>
      <c:layout>
        <c:manualLayout>
          <c:xMode val="factor"/>
          <c:yMode val="factor"/>
          <c:x val="0.019"/>
          <c:y val="-0.01775"/>
        </c:manualLayout>
      </c:layout>
      <c:spPr>
        <a:noFill/>
        <a:ln w="3175">
          <a:noFill/>
        </a:ln>
      </c:spPr>
    </c:title>
    <c:plotArea>
      <c:layout>
        <c:manualLayout>
          <c:xMode val="edge"/>
          <c:yMode val="edge"/>
          <c:x val="0.1405"/>
          <c:y val="0.115"/>
          <c:w val="0.803"/>
          <c:h val="0.70725"/>
        </c:manualLayout>
      </c:layout>
      <c:barChart>
        <c:barDir val="col"/>
        <c:grouping val="clustered"/>
        <c:varyColors val="0"/>
        <c:ser>
          <c:idx val="0"/>
          <c:order val="0"/>
          <c:tx>
            <c:v>Chi phí hiện tại hoặc BHM</c:v>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0000"/>
              </a:solidFill>
              <a:ln w="3175">
                <a:noFill/>
              </a:ln>
            </c:spPr>
          </c:dPt>
          <c:dLbls>
            <c:numFmt formatCode="General" sourceLinked="1"/>
            <c:spPr>
              <a:noFill/>
              <a:ln w="25400">
                <a:solidFill>
                  <a:srgbClr val="FFFFFF"/>
                </a:solidFill>
              </a:ln>
            </c:spPr>
            <c:showLegendKey val="0"/>
            <c:showVal val="1"/>
            <c:showBubbleSize val="0"/>
            <c:showCatName val="0"/>
            <c:showSerName val="0"/>
            <c:showPercent val="0"/>
          </c:dLbls>
          <c:val>
            <c:numRef>
              <c:f>'7. Cấp sửa đổi bs GPTLMVTDR'!$K$31</c:f>
              <c:numCache/>
            </c:numRef>
          </c:val>
        </c:ser>
        <c:ser>
          <c:idx val="1"/>
          <c:order val="1"/>
          <c:tx>
            <c:v>Chi phí sau SĐ hoặc BB</c:v>
          </c:tx>
          <c:spPr>
            <a:solidFill>
              <a:srgbClr val="92D05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2D050"/>
              </a:solidFill>
              <a:ln w="3175">
                <a:noFill/>
              </a:ln>
            </c:spPr>
          </c:dPt>
          <c:dLbls>
            <c:numFmt formatCode="General" sourceLinked="1"/>
            <c:spPr>
              <a:noFill/>
              <a:ln w="3175">
                <a:noFill/>
              </a:ln>
            </c:spPr>
            <c:showLegendKey val="0"/>
            <c:showVal val="1"/>
            <c:showBubbleSize val="0"/>
            <c:showCatName val="0"/>
            <c:showSerName val="0"/>
            <c:showPercent val="0"/>
          </c:dLbls>
          <c:val>
            <c:numRef>
              <c:f>'[1]TÍNH CHI PHÍ'!$K$56</c:f>
              <c:numCache>
                <c:ptCount val="1"/>
                <c:pt idx="0">
                  <c:v>0</c:v>
                </c:pt>
              </c:numCache>
            </c:numRef>
          </c:val>
        </c:ser>
        <c:axId val="17187248"/>
        <c:axId val="20467505"/>
      </c:barChart>
      <c:catAx>
        <c:axId val="17187248"/>
        <c:scaling>
          <c:orientation val="minMax"/>
        </c:scaling>
        <c:axPos val="b"/>
        <c:delete val="1"/>
        <c:majorTickMark val="out"/>
        <c:minorTickMark val="none"/>
        <c:tickLblPos val="nextTo"/>
        <c:crossAx val="20467505"/>
        <c:crosses val="autoZero"/>
        <c:auto val="1"/>
        <c:lblOffset val="100"/>
        <c:tickLblSkip val="1"/>
        <c:noMultiLvlLbl val="0"/>
      </c:catAx>
      <c:valAx>
        <c:axId val="20467505"/>
        <c:scaling>
          <c:orientation val="minMax"/>
        </c:scaling>
        <c:axPos val="l"/>
        <c:majorGridlines>
          <c:spPr>
            <a:ln w="3175">
              <a:solidFill>
                <a:srgbClr val="C0C0C0"/>
              </a:solidFill>
            </a:ln>
          </c:spPr>
        </c:majorGridlines>
        <c:delete val="0"/>
        <c:numFmt formatCode="General" sourceLinked="1"/>
        <c:majorTickMark val="out"/>
        <c:minorTickMark val="none"/>
        <c:tickLblPos val="nextTo"/>
        <c:spPr>
          <a:ln w="3175">
            <a:solidFill>
              <a:srgbClr val="000000"/>
            </a:solidFill>
          </a:ln>
        </c:spPr>
        <c:crossAx val="17187248"/>
        <c:crossesAt val="1"/>
        <c:crossBetween val="between"/>
        <c:dispUnits/>
      </c:valAx>
      <c:spPr>
        <a:noFill/>
        <a:ln>
          <a:noFill/>
        </a:ln>
      </c:spPr>
    </c:plotArea>
    <c:legend>
      <c:legendPos val="r"/>
      <c:layout>
        <c:manualLayout>
          <c:xMode val="edge"/>
          <c:yMode val="edge"/>
          <c:x val="0.20175"/>
          <c:y val="0.87125"/>
          <c:w val="0.712"/>
          <c:h val="0.07825"/>
        </c:manualLayout>
      </c:layout>
      <c:overlay val="0"/>
      <c:spPr>
        <a:solidFill>
          <a:srgbClr val="FFFFFF"/>
        </a:solidFill>
        <a:ln w="3175">
          <a:noFill/>
        </a:ln>
      </c:sp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Chi phí tuân thủ TTHC còn lại (màu </a:t>
            </a:r>
            <a:r>
              <a:rPr lang="en-US" cap="none" sz="1400" b="1" i="0" u="none" baseline="0">
                <a:solidFill>
                  <a:srgbClr val="000000"/>
                </a:solidFill>
              </a:rPr>
              <a:t>đỏ</a:t>
            </a:r>
            <a:r>
              <a:rPr lang="en-US" cap="none" sz="1400" b="1" i="0" u="none" baseline="0">
                <a:solidFill>
                  <a:srgbClr val="000000"/>
                </a:solidFill>
              </a:rPr>
              <a:t>) và Chi phí tuân thủ TTHC cắt giảm được (màu xanh) </a:t>
            </a:r>
            <a:r>
              <a:rPr lang="en-US" cap="none" sz="1400" b="1" i="0" u="none" baseline="0">
                <a:solidFill>
                  <a:srgbClr val="000000"/>
                </a:solidFill>
              </a:rPr>
              <a:t>dự kiến sửa đổi, bổ sung hoặc bãi bỏ</a:t>
            </a:r>
          </a:p>
        </c:rich>
      </c:tx>
      <c:layout>
        <c:manualLayout>
          <c:xMode val="factor"/>
          <c:yMode val="factor"/>
          <c:x val="0.01525"/>
          <c:y val="0.02225"/>
        </c:manualLayout>
      </c:layout>
      <c:spPr>
        <a:noFill/>
        <a:ln w="3175">
          <a:noFill/>
        </a:ln>
      </c:spPr>
    </c:title>
    <c:view3D>
      <c:rotX val="15"/>
      <c:hPercent val="100"/>
      <c:rotY val="0"/>
      <c:depthPercent val="100"/>
      <c:rAngAx val="1"/>
    </c:view3D>
    <c:plotArea>
      <c:layout>
        <c:manualLayout>
          <c:xMode val="edge"/>
          <c:yMode val="edge"/>
          <c:x val="0.3105"/>
          <c:y val="0.29125"/>
          <c:w val="0.381"/>
          <c:h val="0.47675"/>
        </c:manualLayout>
      </c:layout>
      <c:pie3DChart>
        <c:varyColors val="1"/>
        <c:ser>
          <c:idx val="0"/>
          <c:order val="0"/>
          <c:tx>
            <c:strRef>
              <c:f>'[1]TÍNH CHI PHÍ'!$L$100:$L$101</c:f>
              <c:strCache>
                <c:ptCount val="1"/>
                <c:pt idx="0">
                  <c:v>1 0</c:v>
                </c:pt>
              </c:strCache>
            </c:strRef>
          </c:tx>
          <c:spPr>
            <a:solidFill>
              <a:srgbClr val="C00000"/>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00B050"/>
              </a:solidFill>
              <a:ln w="3175">
                <a:noFill/>
              </a:ln>
            </c:spPr>
          </c:dPt>
          <c:dPt>
            <c:idx val="1"/>
            <c:spPr>
              <a:solidFill>
                <a:srgbClr val="C00000"/>
              </a:solidFill>
              <a:ln w="12700">
                <a:solidFill>
                  <a:srgbClr val="000000"/>
                </a:solidFill>
              </a:ln>
            </c:spPr>
          </c:dPt>
          <c:dLbls>
            <c:numFmt formatCode="0.00%" sourceLinked="0"/>
            <c:spPr>
              <a:noFill/>
              <a:ln w="3175">
                <a:noFill/>
              </a:ln>
            </c:spPr>
            <c:txPr>
              <a:bodyPr vert="horz" rot="0" anchor="ctr"/>
              <a:lstStyle/>
              <a:p>
                <a:pPr algn="ctr">
                  <a:defRPr lang="en-US" cap="none" sz="1050" b="0" i="1" u="none" baseline="0">
                    <a:solidFill>
                      <a:srgbClr val="000000"/>
                    </a:solidFill>
                  </a:defRPr>
                </a:pPr>
              </a:p>
            </c:txPr>
            <c:showLegendKey val="0"/>
            <c:showVal val="0"/>
            <c:showBubbleSize val="0"/>
            <c:showCatName val="0"/>
            <c:showSerName val="0"/>
            <c:showLeaderLines val="1"/>
            <c:showPercent val="1"/>
          </c:dLbls>
          <c:val>
            <c:numRef>
              <c:f>'[1]TÍNH CHI PHÍ'!$L$100:$L$101</c:f>
              <c:numCache>
                <c:ptCount val="2"/>
                <c:pt idx="0">
                  <c:v>1</c:v>
                </c:pt>
                <c:pt idx="1">
                  <c:v>0</c:v>
                </c:pt>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Chi phí tuân thủ TTHC còn lại (màu </a:t>
            </a:r>
            <a:r>
              <a:rPr lang="en-US" cap="none" sz="1400" b="1" i="0" u="none" baseline="0">
                <a:solidFill>
                  <a:srgbClr val="000000"/>
                </a:solidFill>
              </a:rPr>
              <a:t>đỏ</a:t>
            </a:r>
            <a:r>
              <a:rPr lang="en-US" cap="none" sz="1400" b="1" i="0" u="none" baseline="0">
                <a:solidFill>
                  <a:srgbClr val="000000"/>
                </a:solidFill>
              </a:rPr>
              <a:t>) và Chi phí tuân thủ TTHC cắt giảm được (màu xanh) sau đơn giản hóa</a:t>
            </a:r>
            <a:r>
              <a:rPr lang="en-US" cap="none" sz="1400" b="1" i="0" u="none" baseline="0">
                <a:solidFill>
                  <a:srgbClr val="000000"/>
                </a:solidFill>
              </a:rPr>
              <a:t> hoặc dự kiến sửa đổi, bổ sung</a:t>
            </a:r>
          </a:p>
        </c:rich>
      </c:tx>
      <c:layout>
        <c:manualLayout>
          <c:xMode val="factor"/>
          <c:yMode val="factor"/>
          <c:x val="0.01525"/>
          <c:y val="0.02225"/>
        </c:manualLayout>
      </c:layout>
      <c:spPr>
        <a:noFill/>
        <a:ln w="3175">
          <a:noFill/>
        </a:ln>
      </c:spPr>
    </c:title>
    <c:view3D>
      <c:rotX val="15"/>
      <c:hPercent val="100"/>
      <c:rotY val="0"/>
      <c:depthPercent val="100"/>
      <c:rAngAx val="1"/>
    </c:view3D>
    <c:plotArea>
      <c:layout>
        <c:manualLayout>
          <c:xMode val="edge"/>
          <c:yMode val="edge"/>
          <c:x val="0.31025"/>
          <c:y val="0.29125"/>
          <c:w val="0.381"/>
          <c:h val="0.47675"/>
        </c:manualLayout>
      </c:layout>
      <c:pie3DChart>
        <c:varyColors val="1"/>
        <c:ser>
          <c:idx val="0"/>
          <c:order val="0"/>
          <c:tx>
            <c:strRef>
              <c:f>'6. Cấp GPTLMVTDR (bỏ)'!$L$79:$L$80</c:f>
              <c:strCache>
                <c:ptCount val="1"/>
                <c:pt idx="0">
                  <c:v/>
                </c:pt>
              </c:strCache>
            </c:strRef>
          </c:tx>
          <c:spPr>
            <a:solidFill>
              <a:srgbClr val="C00000"/>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00B050"/>
              </a:solidFill>
              <a:ln w="3175">
                <a:noFill/>
              </a:ln>
            </c:spPr>
          </c:dPt>
          <c:dPt>
            <c:idx val="1"/>
            <c:spPr>
              <a:solidFill>
                <a:srgbClr val="C00000"/>
              </a:solidFill>
              <a:ln w="12700">
                <a:solidFill>
                  <a:srgbClr val="000000"/>
                </a:solidFill>
              </a:ln>
            </c:spPr>
          </c:dPt>
          <c:dLbls>
            <c:numFmt formatCode="0.00%" sourceLinked="0"/>
            <c:spPr>
              <a:noFill/>
              <a:ln w="3175">
                <a:noFill/>
              </a:ln>
            </c:spPr>
            <c:txPr>
              <a:bodyPr vert="horz" rot="0" anchor="ctr"/>
              <a:lstStyle/>
              <a:p>
                <a:pPr algn="ctr">
                  <a:defRPr lang="en-US" cap="none" sz="1050" b="0" i="1" u="none" baseline="0">
                    <a:solidFill>
                      <a:srgbClr val="000000"/>
                    </a:solidFill>
                  </a:defRPr>
                </a:pPr>
              </a:p>
            </c:txPr>
            <c:showLegendKey val="0"/>
            <c:showVal val="0"/>
            <c:showBubbleSize val="0"/>
            <c:showCatName val="0"/>
            <c:showSerName val="0"/>
            <c:showLeaderLines val="1"/>
            <c:showPercent val="1"/>
          </c:dLbls>
          <c:val>
            <c:numRef>
              <c:f>'6. Cấp GPTLMVTDR (bỏ)'!$L$79:$L$80</c:f>
              <c:numCache>
                <c:ptCount val="2"/>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Chi phí tuân thủ TTHC hiện tại </a:t>
            </a:r>
            <a:r>
              <a:rPr lang="en-US" cap="none" sz="1400" b="1" i="0" u="none" baseline="0">
                <a:solidFill>
                  <a:srgbClr val="000000"/>
                </a:solidFill>
              </a:rPr>
              <a:t>hoặc dự kiến ban hành mới và dự kiến sửa đổi, bổ sung hoặc bãi bỏ</a:t>
            </a:r>
          </a:p>
        </c:rich>
      </c:tx>
      <c:layout>
        <c:manualLayout>
          <c:xMode val="factor"/>
          <c:yMode val="factor"/>
          <c:x val="0.019"/>
          <c:y val="-0.01775"/>
        </c:manualLayout>
      </c:layout>
      <c:spPr>
        <a:noFill/>
        <a:ln w="3175">
          <a:noFill/>
        </a:ln>
      </c:spPr>
    </c:title>
    <c:plotArea>
      <c:layout>
        <c:manualLayout>
          <c:xMode val="edge"/>
          <c:yMode val="edge"/>
          <c:x val="0.1405"/>
          <c:y val="0.115"/>
          <c:w val="0.803"/>
          <c:h val="0.70725"/>
        </c:manualLayout>
      </c:layout>
      <c:barChart>
        <c:barDir val="col"/>
        <c:grouping val="clustered"/>
        <c:varyColors val="0"/>
        <c:ser>
          <c:idx val="0"/>
          <c:order val="0"/>
          <c:tx>
            <c:v>Chi phí hiện tại hoặc BHM</c:v>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0000"/>
              </a:solidFill>
              <a:ln w="3175">
                <a:noFill/>
              </a:ln>
            </c:spPr>
          </c:dPt>
          <c:dLbls>
            <c:numFmt formatCode="General" sourceLinked="1"/>
            <c:spPr>
              <a:noFill/>
              <a:ln w="25400">
                <a:solidFill>
                  <a:srgbClr val="FFFFFF"/>
                </a:solidFill>
              </a:ln>
            </c:spPr>
            <c:showLegendKey val="0"/>
            <c:showVal val="1"/>
            <c:showBubbleSize val="0"/>
            <c:showCatName val="0"/>
            <c:showSerName val="0"/>
            <c:showPercent val="0"/>
          </c:dLbls>
          <c:val>
            <c:numRef>
              <c:f>'8. Gia hạn GPTLMVTDR'!$K$31</c:f>
              <c:numCache/>
            </c:numRef>
          </c:val>
        </c:ser>
        <c:ser>
          <c:idx val="1"/>
          <c:order val="1"/>
          <c:tx>
            <c:v>Chi phí sau SĐ hoặc BB</c:v>
          </c:tx>
          <c:spPr>
            <a:solidFill>
              <a:srgbClr val="92D05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2D050"/>
              </a:solidFill>
              <a:ln w="3175">
                <a:noFill/>
              </a:ln>
            </c:spPr>
          </c:dPt>
          <c:dLbls>
            <c:numFmt formatCode="General" sourceLinked="1"/>
            <c:spPr>
              <a:noFill/>
              <a:ln w="3175">
                <a:noFill/>
              </a:ln>
            </c:spPr>
            <c:showLegendKey val="0"/>
            <c:showVal val="1"/>
            <c:showBubbleSize val="0"/>
            <c:showCatName val="0"/>
            <c:showSerName val="0"/>
            <c:showPercent val="0"/>
          </c:dLbls>
          <c:val>
            <c:numRef>
              <c:f>'[1]TÍNH CHI PHÍ'!$K$56</c:f>
              <c:numCache>
                <c:ptCount val="1"/>
                <c:pt idx="0">
                  <c:v>0</c:v>
                </c:pt>
              </c:numCache>
            </c:numRef>
          </c:val>
        </c:ser>
        <c:axId val="49989818"/>
        <c:axId val="47255179"/>
      </c:barChart>
      <c:catAx>
        <c:axId val="49989818"/>
        <c:scaling>
          <c:orientation val="minMax"/>
        </c:scaling>
        <c:axPos val="b"/>
        <c:delete val="1"/>
        <c:majorTickMark val="out"/>
        <c:minorTickMark val="none"/>
        <c:tickLblPos val="nextTo"/>
        <c:crossAx val="47255179"/>
        <c:crosses val="autoZero"/>
        <c:auto val="1"/>
        <c:lblOffset val="100"/>
        <c:tickLblSkip val="1"/>
        <c:noMultiLvlLbl val="0"/>
      </c:catAx>
      <c:valAx>
        <c:axId val="47255179"/>
        <c:scaling>
          <c:orientation val="minMax"/>
        </c:scaling>
        <c:axPos val="l"/>
        <c:majorGridlines>
          <c:spPr>
            <a:ln w="3175">
              <a:solidFill>
                <a:srgbClr val="C0C0C0"/>
              </a:solidFill>
            </a:ln>
          </c:spPr>
        </c:majorGridlines>
        <c:delete val="0"/>
        <c:numFmt formatCode="General" sourceLinked="1"/>
        <c:majorTickMark val="out"/>
        <c:minorTickMark val="none"/>
        <c:tickLblPos val="nextTo"/>
        <c:spPr>
          <a:ln w="3175">
            <a:solidFill>
              <a:srgbClr val="000000"/>
            </a:solidFill>
          </a:ln>
        </c:spPr>
        <c:crossAx val="49989818"/>
        <c:crossesAt val="1"/>
        <c:crossBetween val="between"/>
        <c:dispUnits/>
      </c:valAx>
      <c:spPr>
        <a:noFill/>
        <a:ln>
          <a:noFill/>
        </a:ln>
      </c:spPr>
    </c:plotArea>
    <c:legend>
      <c:legendPos val="r"/>
      <c:layout>
        <c:manualLayout>
          <c:xMode val="edge"/>
          <c:yMode val="edge"/>
          <c:x val="0.20175"/>
          <c:y val="0.87125"/>
          <c:w val="0.712"/>
          <c:h val="0.07825"/>
        </c:manualLayout>
      </c:layout>
      <c:overlay val="0"/>
      <c:spPr>
        <a:solidFill>
          <a:srgbClr val="FFFFFF"/>
        </a:solidFill>
        <a:ln w="3175">
          <a:noFill/>
        </a:ln>
      </c:sp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Chi phí tuân thủ TTHC còn lại (màu </a:t>
            </a:r>
            <a:r>
              <a:rPr lang="en-US" cap="none" sz="1400" b="1" i="0" u="none" baseline="0">
                <a:solidFill>
                  <a:srgbClr val="000000"/>
                </a:solidFill>
              </a:rPr>
              <a:t>đỏ</a:t>
            </a:r>
            <a:r>
              <a:rPr lang="en-US" cap="none" sz="1400" b="1" i="0" u="none" baseline="0">
                <a:solidFill>
                  <a:srgbClr val="000000"/>
                </a:solidFill>
              </a:rPr>
              <a:t>) và Chi phí tuân thủ TTHC cắt giảm được (màu xanh) </a:t>
            </a:r>
            <a:r>
              <a:rPr lang="en-US" cap="none" sz="1400" b="1" i="0" u="none" baseline="0">
                <a:solidFill>
                  <a:srgbClr val="000000"/>
                </a:solidFill>
              </a:rPr>
              <a:t>dự kiến sửa đổi, bổ sung hoặc bãi bỏ</a:t>
            </a:r>
          </a:p>
        </c:rich>
      </c:tx>
      <c:layout>
        <c:manualLayout>
          <c:xMode val="factor"/>
          <c:yMode val="factor"/>
          <c:x val="0.01525"/>
          <c:y val="0.02225"/>
        </c:manualLayout>
      </c:layout>
      <c:spPr>
        <a:noFill/>
        <a:ln w="3175">
          <a:noFill/>
        </a:ln>
      </c:spPr>
    </c:title>
    <c:view3D>
      <c:rotX val="15"/>
      <c:hPercent val="100"/>
      <c:rotY val="0"/>
      <c:depthPercent val="100"/>
      <c:rAngAx val="1"/>
    </c:view3D>
    <c:plotArea>
      <c:layout>
        <c:manualLayout>
          <c:xMode val="edge"/>
          <c:yMode val="edge"/>
          <c:x val="0.3105"/>
          <c:y val="0.29125"/>
          <c:w val="0.381"/>
          <c:h val="0.47675"/>
        </c:manualLayout>
      </c:layout>
      <c:pie3DChart>
        <c:varyColors val="1"/>
        <c:ser>
          <c:idx val="0"/>
          <c:order val="0"/>
          <c:tx>
            <c:strRef>
              <c:f>'[1]TÍNH CHI PHÍ'!$L$100:$L$101</c:f>
              <c:strCache>
                <c:ptCount val="1"/>
                <c:pt idx="0">
                  <c:v>1 0</c:v>
                </c:pt>
              </c:strCache>
            </c:strRef>
          </c:tx>
          <c:spPr>
            <a:solidFill>
              <a:srgbClr val="C00000"/>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00B050"/>
              </a:solidFill>
              <a:ln w="3175">
                <a:noFill/>
              </a:ln>
            </c:spPr>
          </c:dPt>
          <c:dPt>
            <c:idx val="1"/>
            <c:spPr>
              <a:solidFill>
                <a:srgbClr val="C00000"/>
              </a:solidFill>
              <a:ln w="12700">
                <a:solidFill>
                  <a:srgbClr val="000000"/>
                </a:solidFill>
              </a:ln>
            </c:spPr>
          </c:dPt>
          <c:dLbls>
            <c:numFmt formatCode="0.00%" sourceLinked="0"/>
            <c:spPr>
              <a:noFill/>
              <a:ln w="3175">
                <a:noFill/>
              </a:ln>
            </c:spPr>
            <c:txPr>
              <a:bodyPr vert="horz" rot="0" anchor="ctr"/>
              <a:lstStyle/>
              <a:p>
                <a:pPr algn="ctr">
                  <a:defRPr lang="en-US" cap="none" sz="1050" b="0" i="1" u="none" baseline="0">
                    <a:solidFill>
                      <a:srgbClr val="000000"/>
                    </a:solidFill>
                  </a:defRPr>
                </a:pPr>
              </a:p>
            </c:txPr>
            <c:showLegendKey val="0"/>
            <c:showVal val="0"/>
            <c:showBubbleSize val="0"/>
            <c:showCatName val="0"/>
            <c:showSerName val="0"/>
            <c:showLeaderLines val="1"/>
            <c:showPercent val="1"/>
          </c:dLbls>
          <c:val>
            <c:numRef>
              <c:f>'[1]TÍNH CHI PHÍ'!$L$100:$L$101</c:f>
              <c:numCache>
                <c:ptCount val="2"/>
                <c:pt idx="0">
                  <c:v>1</c:v>
                </c:pt>
                <c:pt idx="1">
                  <c:v>0</c:v>
                </c:pt>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Chi phí tuân thủ TTHC còn lại (màu </a:t>
            </a:r>
            <a:r>
              <a:rPr lang="en-US" cap="none" sz="1400" b="1" i="0" u="none" baseline="0">
                <a:solidFill>
                  <a:srgbClr val="000000"/>
                </a:solidFill>
              </a:rPr>
              <a:t>đỏ</a:t>
            </a:r>
            <a:r>
              <a:rPr lang="en-US" cap="none" sz="1400" b="1" i="0" u="none" baseline="0">
                <a:solidFill>
                  <a:srgbClr val="000000"/>
                </a:solidFill>
              </a:rPr>
              <a:t>) và Chi phí tuân thủ TTHC cắt giảm được (màu xanh) </a:t>
            </a:r>
            <a:r>
              <a:rPr lang="en-US" cap="none" sz="1400" b="1" i="0" u="none" baseline="0">
                <a:solidFill>
                  <a:srgbClr val="000000"/>
                </a:solidFill>
              </a:rPr>
              <a:t>dự kiến bãi bỏ</a:t>
            </a:r>
          </a:p>
        </c:rich>
      </c:tx>
      <c:layout>
        <c:manualLayout>
          <c:xMode val="factor"/>
          <c:yMode val="factor"/>
          <c:x val="0"/>
          <c:y val="0.0225"/>
        </c:manualLayout>
      </c:layout>
      <c:spPr>
        <a:noFill/>
        <a:ln w="3175">
          <a:noFill/>
        </a:ln>
      </c:spPr>
    </c:title>
    <c:view3D>
      <c:rotX val="15"/>
      <c:hPercent val="100"/>
      <c:rotY val="0"/>
      <c:depthPercent val="100"/>
      <c:rAngAx val="1"/>
    </c:view3D>
    <c:plotArea>
      <c:layout>
        <c:manualLayout>
          <c:xMode val="edge"/>
          <c:yMode val="edge"/>
          <c:x val="0.31025"/>
          <c:y val="0.2915"/>
          <c:w val="0.3815"/>
          <c:h val="0.4765"/>
        </c:manualLayout>
      </c:layout>
      <c:pie3DChart>
        <c:varyColors val="1"/>
        <c:ser>
          <c:idx val="0"/>
          <c:order val="0"/>
          <c:tx>
            <c:strRef>
              <c:f>'1. GPKDDVVT (bỏ)'!$L$102:$L$103</c:f>
              <c:strCache>
                <c:ptCount val="1"/>
                <c:pt idx="0">
                  <c:v>100.0% 0.0%</c:v>
                </c:pt>
              </c:strCache>
            </c:strRef>
          </c:tx>
          <c:spPr>
            <a:solidFill>
              <a:srgbClr val="C00000"/>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00B050"/>
              </a:solidFill>
              <a:ln w="3175">
                <a:noFill/>
              </a:ln>
            </c:spPr>
          </c:dPt>
          <c:dPt>
            <c:idx val="1"/>
            <c:spPr>
              <a:solidFill>
                <a:srgbClr val="C00000"/>
              </a:solidFill>
              <a:ln w="12700">
                <a:solidFill>
                  <a:srgbClr val="000000"/>
                </a:solidFill>
              </a:ln>
            </c:spPr>
          </c:dPt>
          <c:dLbls>
            <c:numFmt formatCode="0.00%" sourceLinked="0"/>
            <c:spPr>
              <a:noFill/>
              <a:ln w="3175">
                <a:noFill/>
              </a:ln>
            </c:spPr>
            <c:txPr>
              <a:bodyPr vert="horz" rot="0" anchor="ctr"/>
              <a:lstStyle/>
              <a:p>
                <a:pPr algn="ctr">
                  <a:defRPr lang="en-US" cap="none" sz="1050" b="0" i="1" u="none" baseline="0">
                    <a:solidFill>
                      <a:srgbClr val="000000"/>
                    </a:solidFill>
                  </a:defRPr>
                </a:pPr>
              </a:p>
            </c:txPr>
            <c:showLegendKey val="0"/>
            <c:showVal val="0"/>
            <c:showBubbleSize val="0"/>
            <c:showCatName val="0"/>
            <c:showSerName val="0"/>
            <c:showLeaderLines val="1"/>
            <c:showPercent val="1"/>
          </c:dLbls>
          <c:val>
            <c:numRef>
              <c:f>'1. GPKDDVVT (bỏ)'!$L$102:$L$103</c:f>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Chi phí tuân thủ TTHC hiện tại </a:t>
            </a:r>
            <a:r>
              <a:rPr lang="en-US" cap="none" sz="1400" b="1" i="0" u="none" baseline="0">
                <a:solidFill>
                  <a:srgbClr val="000000"/>
                </a:solidFill>
              </a:rPr>
              <a:t>và TTHC 
</a:t>
            </a:r>
            <a:r>
              <a:rPr lang="en-US" cap="none" sz="1400" b="1" i="0" u="none" baseline="0">
                <a:solidFill>
                  <a:srgbClr val="000000"/>
                </a:solidFill>
              </a:rPr>
              <a:t>dự kiến bãi bỏ</a:t>
            </a:r>
          </a:p>
        </c:rich>
      </c:tx>
      <c:layout>
        <c:manualLayout>
          <c:xMode val="factor"/>
          <c:yMode val="factor"/>
          <c:x val="0.0355"/>
          <c:y val="-0.02275"/>
        </c:manualLayout>
      </c:layout>
      <c:spPr>
        <a:noFill/>
        <a:ln w="3175">
          <a:noFill/>
        </a:ln>
      </c:spPr>
    </c:title>
    <c:plotArea>
      <c:layout>
        <c:manualLayout>
          <c:xMode val="edge"/>
          <c:yMode val="edge"/>
          <c:x val="0.10075"/>
          <c:y val="0.1155"/>
          <c:w val="0.84125"/>
          <c:h val="0.70975"/>
        </c:manualLayout>
      </c:layout>
      <c:barChart>
        <c:barDir val="col"/>
        <c:grouping val="clustered"/>
        <c:varyColors val="0"/>
        <c:ser>
          <c:idx val="0"/>
          <c:order val="0"/>
          <c:tx>
            <c:v>Chi phí hiện tại hoặc BHM</c:v>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0000"/>
              </a:solidFill>
              <a:ln w="3175">
                <a:noFill/>
              </a:ln>
            </c:spPr>
          </c:dPt>
          <c:dLbls>
            <c:numFmt formatCode="General" sourceLinked="1"/>
            <c:spPr>
              <a:noFill/>
              <a:ln w="25400">
                <a:solidFill>
                  <a:srgbClr val="FFFFFF"/>
                </a:solidFill>
              </a:ln>
            </c:spPr>
            <c:showLegendKey val="0"/>
            <c:showVal val="1"/>
            <c:showBubbleSize val="0"/>
            <c:showCatName val="0"/>
            <c:showSerName val="0"/>
            <c:showPercent val="0"/>
          </c:dLbls>
          <c:val>
            <c:numRef>
              <c:f>'9. Cấp GPLĐCVTTB'!$K$28</c:f>
              <c:numCache/>
            </c:numRef>
          </c:val>
        </c:ser>
        <c:ser>
          <c:idx val="1"/>
          <c:order val="1"/>
          <c:tx>
            <c:v>Chi phí sau SĐ hoặc BB</c:v>
          </c:tx>
          <c:spPr>
            <a:solidFill>
              <a:srgbClr val="92D05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2D050"/>
              </a:solidFill>
              <a:ln w="3175">
                <a:noFill/>
              </a:ln>
            </c:spPr>
          </c:dPt>
          <c:dLbls>
            <c:numFmt formatCode="General" sourceLinked="1"/>
            <c:spPr>
              <a:noFill/>
              <a:ln w="3175">
                <a:noFill/>
              </a:ln>
            </c:spPr>
            <c:showLegendKey val="0"/>
            <c:showVal val="1"/>
            <c:showBubbleSize val="0"/>
            <c:showCatName val="0"/>
            <c:showSerName val="0"/>
            <c:showPercent val="0"/>
          </c:dLbls>
          <c:val>
            <c:numRef>
              <c:f>'1. GPKDDVVT (bỏ)'!$K$58</c:f>
              <c:numCache>
                <c:ptCount val="1"/>
                <c:pt idx="0">
                  <c:v>0</c:v>
                </c:pt>
              </c:numCache>
            </c:numRef>
          </c:val>
        </c:ser>
        <c:axId val="22643428"/>
        <c:axId val="2464261"/>
      </c:barChart>
      <c:catAx>
        <c:axId val="22643428"/>
        <c:scaling>
          <c:orientation val="minMax"/>
        </c:scaling>
        <c:axPos val="b"/>
        <c:delete val="1"/>
        <c:majorTickMark val="out"/>
        <c:minorTickMark val="none"/>
        <c:tickLblPos val="nextTo"/>
        <c:crossAx val="2464261"/>
        <c:crosses val="autoZero"/>
        <c:auto val="1"/>
        <c:lblOffset val="100"/>
        <c:tickLblSkip val="1"/>
        <c:noMultiLvlLbl val="0"/>
      </c:catAx>
      <c:valAx>
        <c:axId val="2464261"/>
        <c:scaling>
          <c:orientation val="minMax"/>
        </c:scaling>
        <c:axPos val="l"/>
        <c:majorGridlines>
          <c:spPr>
            <a:ln w="3175">
              <a:solidFill>
                <a:srgbClr val="C0C0C0"/>
              </a:solidFill>
            </a:ln>
          </c:spPr>
        </c:majorGridlines>
        <c:delete val="0"/>
        <c:numFmt formatCode="General" sourceLinked="1"/>
        <c:majorTickMark val="out"/>
        <c:minorTickMark val="none"/>
        <c:tickLblPos val="nextTo"/>
        <c:spPr>
          <a:ln w="3175">
            <a:solidFill>
              <a:srgbClr val="000000"/>
            </a:solidFill>
          </a:ln>
        </c:spPr>
        <c:crossAx val="22643428"/>
        <c:crossesAt val="1"/>
        <c:crossBetween val="between"/>
        <c:dispUnits/>
      </c:valAx>
      <c:spPr>
        <a:noFill/>
        <a:ln>
          <a:noFill/>
        </a:ln>
      </c:spPr>
    </c:plotArea>
    <c:legend>
      <c:legendPos val="r"/>
      <c:layout>
        <c:manualLayout>
          <c:xMode val="edge"/>
          <c:yMode val="edge"/>
          <c:x val="0.1875"/>
          <c:y val="0.8665"/>
          <c:w val="0.74825"/>
          <c:h val="0.078"/>
        </c:manualLayout>
      </c:layout>
      <c:overlay val="0"/>
      <c:spPr>
        <a:solidFill>
          <a:srgbClr val="FFFFFF"/>
        </a:solidFill>
        <a:ln w="3175">
          <a:noFill/>
        </a:ln>
      </c:sp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Chi phí tuân thủ TTHC còn lại (màu </a:t>
            </a:r>
            <a:r>
              <a:rPr lang="en-US" cap="none" sz="1400" b="1" i="0" u="none" baseline="0">
                <a:solidFill>
                  <a:srgbClr val="000000"/>
                </a:solidFill>
              </a:rPr>
              <a:t>đỏ</a:t>
            </a:r>
            <a:r>
              <a:rPr lang="en-US" cap="none" sz="1400" b="1" i="0" u="none" baseline="0">
                <a:solidFill>
                  <a:srgbClr val="000000"/>
                </a:solidFill>
              </a:rPr>
              <a:t>) và Chi phí tuân thủ TTHC cắt giảm được (màu xanh) </a:t>
            </a:r>
            <a:r>
              <a:rPr lang="en-US" cap="none" sz="1400" b="1" i="0" u="none" baseline="0">
                <a:solidFill>
                  <a:srgbClr val="000000"/>
                </a:solidFill>
              </a:rPr>
              <a:t>dự kiến bãi bỏ</a:t>
            </a:r>
          </a:p>
        </c:rich>
      </c:tx>
      <c:layout>
        <c:manualLayout>
          <c:xMode val="factor"/>
          <c:yMode val="factor"/>
          <c:x val="0"/>
          <c:y val="0.02225"/>
        </c:manualLayout>
      </c:layout>
      <c:spPr>
        <a:noFill/>
        <a:ln w="3175">
          <a:noFill/>
        </a:ln>
      </c:spPr>
    </c:title>
    <c:view3D>
      <c:rotX val="15"/>
      <c:hPercent val="100"/>
      <c:rotY val="0"/>
      <c:depthPercent val="100"/>
      <c:rAngAx val="1"/>
    </c:view3D>
    <c:plotArea>
      <c:layout>
        <c:manualLayout>
          <c:xMode val="edge"/>
          <c:yMode val="edge"/>
          <c:x val="0.31025"/>
          <c:y val="0.29125"/>
          <c:w val="0.3815"/>
          <c:h val="0.47675"/>
        </c:manualLayout>
      </c:layout>
      <c:pie3DChart>
        <c:varyColors val="1"/>
        <c:ser>
          <c:idx val="0"/>
          <c:order val="0"/>
          <c:tx>
            <c:strRef>
              <c:f>'1. GPKDDVVT (bỏ)'!$L$102:$L$103</c:f>
              <c:strCache>
                <c:ptCount val="1"/>
                <c:pt idx="0">
                  <c:v>100.0% 0.0%</c:v>
                </c:pt>
              </c:strCache>
            </c:strRef>
          </c:tx>
          <c:spPr>
            <a:solidFill>
              <a:srgbClr val="C00000"/>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00B050"/>
              </a:solidFill>
              <a:ln w="3175">
                <a:noFill/>
              </a:ln>
            </c:spPr>
          </c:dPt>
          <c:dPt>
            <c:idx val="1"/>
            <c:spPr>
              <a:solidFill>
                <a:srgbClr val="C00000"/>
              </a:solidFill>
              <a:ln w="12700">
                <a:solidFill>
                  <a:srgbClr val="000000"/>
                </a:solidFill>
              </a:ln>
            </c:spPr>
          </c:dPt>
          <c:dLbls>
            <c:numFmt formatCode="0.00%" sourceLinked="0"/>
            <c:spPr>
              <a:noFill/>
              <a:ln w="3175">
                <a:noFill/>
              </a:ln>
            </c:spPr>
            <c:txPr>
              <a:bodyPr vert="horz" rot="0" anchor="ctr"/>
              <a:lstStyle/>
              <a:p>
                <a:pPr algn="ctr">
                  <a:defRPr lang="en-US" cap="none" sz="1050" b="0" i="1" u="none" baseline="0">
                    <a:solidFill>
                      <a:srgbClr val="000000"/>
                    </a:solidFill>
                  </a:defRPr>
                </a:pPr>
              </a:p>
            </c:txPr>
            <c:showLegendKey val="0"/>
            <c:showVal val="0"/>
            <c:showBubbleSize val="0"/>
            <c:showCatName val="0"/>
            <c:showSerName val="0"/>
            <c:showLeaderLines val="1"/>
            <c:showPercent val="1"/>
          </c:dLbls>
          <c:val>
            <c:numRef>
              <c:f>'1. GPKDDVVT (bỏ)'!$L$102:$L$103</c:f>
              <c:numCache>
                <c:ptCount val="2"/>
                <c:pt idx="0">
                  <c:v>1</c:v>
                </c:pt>
                <c:pt idx="1">
                  <c:v>0</c:v>
                </c:pt>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Chi phí tuân thủ TTHC còn lại (màu </a:t>
            </a:r>
            <a:r>
              <a:rPr lang="en-US" cap="none" sz="1400" b="1" i="0" u="none" baseline="0">
                <a:solidFill>
                  <a:srgbClr val="000000"/>
                </a:solidFill>
              </a:rPr>
              <a:t>đỏ</a:t>
            </a:r>
            <a:r>
              <a:rPr lang="en-US" cap="none" sz="1400" b="1" i="0" u="none" baseline="0">
                <a:solidFill>
                  <a:srgbClr val="000000"/>
                </a:solidFill>
              </a:rPr>
              <a:t>) và Chi phí tuân thủ TTHC cắt giảm được (màu xanh) sau đơn giản hóa</a:t>
            </a:r>
            <a:r>
              <a:rPr lang="en-US" cap="none" sz="1400" b="1" i="0" u="none" baseline="0">
                <a:solidFill>
                  <a:srgbClr val="000000"/>
                </a:solidFill>
              </a:rPr>
              <a:t> hoặc dự kiến sửa đổi, bổ sung</a:t>
            </a:r>
          </a:p>
        </c:rich>
      </c:tx>
      <c:layout>
        <c:manualLayout>
          <c:xMode val="factor"/>
          <c:yMode val="factor"/>
          <c:x val="0.01525"/>
          <c:y val="0.02225"/>
        </c:manualLayout>
      </c:layout>
      <c:spPr>
        <a:noFill/>
        <a:ln w="3175">
          <a:noFill/>
        </a:ln>
      </c:spPr>
    </c:title>
    <c:view3D>
      <c:rotX val="15"/>
      <c:hPercent val="100"/>
      <c:rotY val="0"/>
      <c:depthPercent val="100"/>
      <c:rAngAx val="1"/>
    </c:view3D>
    <c:plotArea>
      <c:layout>
        <c:manualLayout>
          <c:xMode val="edge"/>
          <c:yMode val="edge"/>
          <c:x val="0.31025"/>
          <c:y val="0.29125"/>
          <c:w val="0.381"/>
          <c:h val="0.47675"/>
        </c:manualLayout>
      </c:layout>
      <c:pie3DChart>
        <c:varyColors val="1"/>
        <c:ser>
          <c:idx val="0"/>
          <c:order val="0"/>
          <c:tx>
            <c:strRef>
              <c:f>'6. Cấp GPTLMVTDR (bỏ)'!$L$79:$L$80</c:f>
              <c:strCache>
                <c:ptCount val="1"/>
                <c:pt idx="0">
                  <c:v/>
                </c:pt>
              </c:strCache>
            </c:strRef>
          </c:tx>
          <c:spPr>
            <a:solidFill>
              <a:srgbClr val="C00000"/>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00B050"/>
              </a:solidFill>
              <a:ln w="3175">
                <a:noFill/>
              </a:ln>
            </c:spPr>
          </c:dPt>
          <c:dPt>
            <c:idx val="1"/>
            <c:spPr>
              <a:solidFill>
                <a:srgbClr val="C00000"/>
              </a:solidFill>
              <a:ln w="12700">
                <a:solidFill>
                  <a:srgbClr val="000000"/>
                </a:solidFill>
              </a:ln>
            </c:spPr>
          </c:dPt>
          <c:dLbls>
            <c:numFmt formatCode="0.00%" sourceLinked="0"/>
            <c:spPr>
              <a:noFill/>
              <a:ln w="3175">
                <a:noFill/>
              </a:ln>
            </c:spPr>
            <c:txPr>
              <a:bodyPr vert="horz" rot="0" anchor="ctr"/>
              <a:lstStyle/>
              <a:p>
                <a:pPr algn="ctr">
                  <a:defRPr lang="en-US" cap="none" sz="1050" b="0" i="1" u="none" baseline="0">
                    <a:solidFill>
                      <a:srgbClr val="000000"/>
                    </a:solidFill>
                  </a:defRPr>
                </a:pPr>
              </a:p>
            </c:txPr>
            <c:showLegendKey val="0"/>
            <c:showVal val="0"/>
            <c:showBubbleSize val="0"/>
            <c:showCatName val="0"/>
            <c:showSerName val="0"/>
            <c:showLeaderLines val="1"/>
            <c:showPercent val="1"/>
          </c:dLbls>
          <c:val>
            <c:numRef>
              <c:f>'6. Cấp GPTLMVTDR (bỏ)'!$L$79:$L$80</c:f>
              <c:numCache>
                <c:ptCount val="2"/>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Chi phí tuân thủ TTHC hiện tại </a:t>
            </a:r>
            <a:r>
              <a:rPr lang="en-US" cap="none" sz="1400" b="1" i="0" u="none" baseline="0">
                <a:solidFill>
                  <a:srgbClr val="000000"/>
                </a:solidFill>
              </a:rPr>
              <a:t>hoặc dự kiến ban hành mới và dự kiến sửa đổi, bổ sung hoặc bãi bỏ</a:t>
            </a:r>
          </a:p>
        </c:rich>
      </c:tx>
      <c:layout>
        <c:manualLayout>
          <c:xMode val="factor"/>
          <c:yMode val="factor"/>
          <c:x val="0.019"/>
          <c:y val="-0.01775"/>
        </c:manualLayout>
      </c:layout>
      <c:spPr>
        <a:noFill/>
        <a:ln w="3175">
          <a:noFill/>
        </a:ln>
      </c:spPr>
    </c:title>
    <c:plotArea>
      <c:layout>
        <c:manualLayout>
          <c:xMode val="edge"/>
          <c:yMode val="edge"/>
          <c:x val="0.12475"/>
          <c:y val="0.115"/>
          <c:w val="0.81875"/>
          <c:h val="0.70725"/>
        </c:manualLayout>
      </c:layout>
      <c:barChart>
        <c:barDir val="col"/>
        <c:grouping val="clustered"/>
        <c:varyColors val="0"/>
        <c:ser>
          <c:idx val="0"/>
          <c:order val="0"/>
          <c:tx>
            <c:v>Chi phí hiện tại hoặc BHM</c:v>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0000"/>
              </a:solidFill>
              <a:ln w="3175">
                <a:noFill/>
              </a:ln>
            </c:spPr>
          </c:dPt>
          <c:dLbls>
            <c:numFmt formatCode="General" sourceLinked="1"/>
            <c:spPr>
              <a:noFill/>
              <a:ln w="25400">
                <a:solidFill>
                  <a:srgbClr val="FFFFFF"/>
                </a:solidFill>
              </a:ln>
            </c:spPr>
            <c:showLegendKey val="0"/>
            <c:showVal val="1"/>
            <c:showBubbleSize val="0"/>
            <c:showCatName val="0"/>
            <c:showSerName val="0"/>
            <c:showPercent val="0"/>
          </c:dLbls>
          <c:val>
            <c:numRef>
              <c:f>'10. Sửa đổi BS GPLĐCVTTB'!$K$31</c:f>
              <c:numCache/>
            </c:numRef>
          </c:val>
        </c:ser>
        <c:ser>
          <c:idx val="1"/>
          <c:order val="1"/>
          <c:tx>
            <c:v>Chi phí sau SĐ hoặc BB</c:v>
          </c:tx>
          <c:spPr>
            <a:solidFill>
              <a:srgbClr val="92D05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2D050"/>
              </a:solidFill>
              <a:ln w="3175">
                <a:noFill/>
              </a:ln>
            </c:spPr>
          </c:dPt>
          <c:dLbls>
            <c:numFmt formatCode="General" sourceLinked="1"/>
            <c:spPr>
              <a:noFill/>
              <a:ln w="3175">
                <a:noFill/>
              </a:ln>
            </c:spPr>
            <c:showLegendKey val="0"/>
            <c:showVal val="1"/>
            <c:showBubbleSize val="0"/>
            <c:showCatName val="0"/>
            <c:showSerName val="0"/>
            <c:showPercent val="0"/>
          </c:dLbls>
          <c:val>
            <c:numRef>
              <c:f>'[1]TÍNH CHI PHÍ'!$K$56</c:f>
              <c:numCache>
                <c:ptCount val="1"/>
                <c:pt idx="0">
                  <c:v>0</c:v>
                </c:pt>
              </c:numCache>
            </c:numRef>
          </c:val>
        </c:ser>
        <c:axId val="22178350"/>
        <c:axId val="65387423"/>
      </c:barChart>
      <c:catAx>
        <c:axId val="22178350"/>
        <c:scaling>
          <c:orientation val="minMax"/>
        </c:scaling>
        <c:axPos val="b"/>
        <c:delete val="1"/>
        <c:majorTickMark val="out"/>
        <c:minorTickMark val="none"/>
        <c:tickLblPos val="nextTo"/>
        <c:crossAx val="65387423"/>
        <c:crosses val="autoZero"/>
        <c:auto val="1"/>
        <c:lblOffset val="100"/>
        <c:tickLblSkip val="1"/>
        <c:noMultiLvlLbl val="0"/>
      </c:catAx>
      <c:valAx>
        <c:axId val="65387423"/>
        <c:scaling>
          <c:orientation val="minMax"/>
        </c:scaling>
        <c:axPos val="l"/>
        <c:majorGridlines>
          <c:spPr>
            <a:ln w="3175">
              <a:solidFill>
                <a:srgbClr val="C0C0C0"/>
              </a:solidFill>
            </a:ln>
          </c:spPr>
        </c:majorGridlines>
        <c:delete val="0"/>
        <c:numFmt formatCode="General" sourceLinked="1"/>
        <c:majorTickMark val="out"/>
        <c:minorTickMark val="none"/>
        <c:tickLblPos val="nextTo"/>
        <c:spPr>
          <a:ln w="3175">
            <a:solidFill>
              <a:srgbClr val="000000"/>
            </a:solidFill>
          </a:ln>
        </c:spPr>
        <c:crossAx val="22178350"/>
        <c:crossesAt val="1"/>
        <c:crossBetween val="between"/>
        <c:dispUnits/>
      </c:valAx>
      <c:spPr>
        <a:noFill/>
        <a:ln>
          <a:noFill/>
        </a:ln>
      </c:spPr>
    </c:plotArea>
    <c:legend>
      <c:legendPos val="r"/>
      <c:layout>
        <c:manualLayout>
          <c:xMode val="edge"/>
          <c:yMode val="edge"/>
          <c:x val="0.20175"/>
          <c:y val="0.87125"/>
          <c:w val="0.712"/>
          <c:h val="0.07825"/>
        </c:manualLayout>
      </c:layout>
      <c:overlay val="0"/>
      <c:spPr>
        <a:solidFill>
          <a:srgbClr val="FFFFFF"/>
        </a:solidFill>
        <a:ln w="3175">
          <a:noFill/>
        </a:ln>
      </c:sp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Chi phí tuân thủ TTHC còn lại (màu </a:t>
            </a:r>
            <a:r>
              <a:rPr lang="en-US" cap="none" sz="1400" b="1" i="0" u="none" baseline="0">
                <a:solidFill>
                  <a:srgbClr val="000000"/>
                </a:solidFill>
              </a:rPr>
              <a:t>đỏ</a:t>
            </a:r>
            <a:r>
              <a:rPr lang="en-US" cap="none" sz="1400" b="1" i="0" u="none" baseline="0">
                <a:solidFill>
                  <a:srgbClr val="000000"/>
                </a:solidFill>
              </a:rPr>
              <a:t>) và Chi phí tuân thủ TTHC cắt giảm được (màu xanh) </a:t>
            </a:r>
            <a:r>
              <a:rPr lang="en-US" cap="none" sz="1400" b="1" i="0" u="none" baseline="0">
                <a:solidFill>
                  <a:srgbClr val="000000"/>
                </a:solidFill>
              </a:rPr>
              <a:t>dự kiến sửa đổi, bổ sung hoặc bãi bỏ</a:t>
            </a:r>
          </a:p>
        </c:rich>
      </c:tx>
      <c:layout>
        <c:manualLayout>
          <c:xMode val="factor"/>
          <c:yMode val="factor"/>
          <c:x val="0.01525"/>
          <c:y val="0.02225"/>
        </c:manualLayout>
      </c:layout>
      <c:spPr>
        <a:noFill/>
        <a:ln w="3175">
          <a:noFill/>
        </a:ln>
      </c:spPr>
    </c:title>
    <c:view3D>
      <c:rotX val="15"/>
      <c:hPercent val="100"/>
      <c:rotY val="0"/>
      <c:depthPercent val="100"/>
      <c:rAngAx val="1"/>
    </c:view3D>
    <c:plotArea>
      <c:layout>
        <c:manualLayout>
          <c:xMode val="edge"/>
          <c:yMode val="edge"/>
          <c:x val="0.3105"/>
          <c:y val="0.29125"/>
          <c:w val="0.381"/>
          <c:h val="0.47675"/>
        </c:manualLayout>
      </c:layout>
      <c:pie3DChart>
        <c:varyColors val="1"/>
        <c:ser>
          <c:idx val="0"/>
          <c:order val="0"/>
          <c:tx>
            <c:strRef>
              <c:f>'[1]TÍNH CHI PHÍ'!$L$100:$L$101</c:f>
              <c:strCache>
                <c:ptCount val="1"/>
                <c:pt idx="0">
                  <c:v>1 0</c:v>
                </c:pt>
              </c:strCache>
            </c:strRef>
          </c:tx>
          <c:spPr>
            <a:solidFill>
              <a:srgbClr val="C00000"/>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00B050"/>
              </a:solidFill>
              <a:ln w="3175">
                <a:noFill/>
              </a:ln>
            </c:spPr>
          </c:dPt>
          <c:dPt>
            <c:idx val="1"/>
            <c:spPr>
              <a:solidFill>
                <a:srgbClr val="C00000"/>
              </a:solidFill>
              <a:ln w="12700">
                <a:solidFill>
                  <a:srgbClr val="000000"/>
                </a:solidFill>
              </a:ln>
            </c:spPr>
          </c:dPt>
          <c:dLbls>
            <c:numFmt formatCode="0.00%" sourceLinked="0"/>
            <c:spPr>
              <a:noFill/>
              <a:ln w="3175">
                <a:noFill/>
              </a:ln>
            </c:spPr>
            <c:txPr>
              <a:bodyPr vert="horz" rot="0" anchor="ctr"/>
              <a:lstStyle/>
              <a:p>
                <a:pPr algn="ctr">
                  <a:defRPr lang="en-US" cap="none" sz="1050" b="0" i="1" u="none" baseline="0">
                    <a:solidFill>
                      <a:srgbClr val="000000"/>
                    </a:solidFill>
                  </a:defRPr>
                </a:pPr>
              </a:p>
            </c:txPr>
            <c:showLegendKey val="0"/>
            <c:showVal val="0"/>
            <c:showBubbleSize val="0"/>
            <c:showCatName val="0"/>
            <c:showSerName val="0"/>
            <c:showLeaderLines val="1"/>
            <c:showPercent val="1"/>
          </c:dLbls>
          <c:val>
            <c:numRef>
              <c:f>'[1]TÍNH CHI PHÍ'!$L$100:$L$101</c:f>
              <c:numCache>
                <c:ptCount val="2"/>
                <c:pt idx="0">
                  <c:v>1</c:v>
                </c:pt>
                <c:pt idx="1">
                  <c:v>0</c:v>
                </c:pt>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Chi phí tuân thủ TTHC còn lại (màu </a:t>
            </a:r>
            <a:r>
              <a:rPr lang="en-US" cap="none" sz="1400" b="1" i="0" u="none" baseline="0">
                <a:solidFill>
                  <a:srgbClr val="000000"/>
                </a:solidFill>
              </a:rPr>
              <a:t>đỏ</a:t>
            </a:r>
            <a:r>
              <a:rPr lang="en-US" cap="none" sz="1400" b="1" i="0" u="none" baseline="0">
                <a:solidFill>
                  <a:srgbClr val="000000"/>
                </a:solidFill>
              </a:rPr>
              <a:t>) và Chi phí tuân thủ TTHC cắt giảm được (màu xanh) sau đơn giản hóa</a:t>
            </a:r>
            <a:r>
              <a:rPr lang="en-US" cap="none" sz="1400" b="1" i="0" u="none" baseline="0">
                <a:solidFill>
                  <a:srgbClr val="000000"/>
                </a:solidFill>
              </a:rPr>
              <a:t> hoặc dự kiến sửa đổi, bổ sung</a:t>
            </a:r>
          </a:p>
        </c:rich>
      </c:tx>
      <c:layout>
        <c:manualLayout>
          <c:xMode val="factor"/>
          <c:yMode val="factor"/>
          <c:x val="0.01525"/>
          <c:y val="0.02225"/>
        </c:manualLayout>
      </c:layout>
      <c:spPr>
        <a:noFill/>
        <a:ln w="3175">
          <a:noFill/>
        </a:ln>
      </c:spPr>
    </c:title>
    <c:view3D>
      <c:rotX val="15"/>
      <c:hPercent val="100"/>
      <c:rotY val="0"/>
      <c:depthPercent val="100"/>
      <c:rAngAx val="1"/>
    </c:view3D>
    <c:plotArea>
      <c:layout>
        <c:manualLayout>
          <c:xMode val="edge"/>
          <c:yMode val="edge"/>
          <c:x val="0.31025"/>
          <c:y val="0.29125"/>
          <c:w val="0.381"/>
          <c:h val="0.47675"/>
        </c:manualLayout>
      </c:layout>
      <c:pie3DChart>
        <c:varyColors val="1"/>
        <c:ser>
          <c:idx val="0"/>
          <c:order val="0"/>
          <c:tx>
            <c:strRef>
              <c:f>'6. Cấp GPTLMVTDR (bỏ)'!$L$79:$L$80</c:f>
              <c:strCache>
                <c:ptCount val="1"/>
                <c:pt idx="0">
                  <c:v/>
                </c:pt>
              </c:strCache>
            </c:strRef>
          </c:tx>
          <c:spPr>
            <a:solidFill>
              <a:srgbClr val="C00000"/>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00B050"/>
              </a:solidFill>
              <a:ln w="3175">
                <a:noFill/>
              </a:ln>
            </c:spPr>
          </c:dPt>
          <c:dPt>
            <c:idx val="1"/>
            <c:spPr>
              <a:solidFill>
                <a:srgbClr val="C00000"/>
              </a:solidFill>
              <a:ln w="12700">
                <a:solidFill>
                  <a:srgbClr val="000000"/>
                </a:solidFill>
              </a:ln>
            </c:spPr>
          </c:dPt>
          <c:dLbls>
            <c:numFmt formatCode="0.00%" sourceLinked="0"/>
            <c:spPr>
              <a:noFill/>
              <a:ln w="3175">
                <a:noFill/>
              </a:ln>
            </c:spPr>
            <c:txPr>
              <a:bodyPr vert="horz" rot="0" anchor="ctr"/>
              <a:lstStyle/>
              <a:p>
                <a:pPr algn="ctr">
                  <a:defRPr lang="en-US" cap="none" sz="1050" b="0" i="1" u="none" baseline="0">
                    <a:solidFill>
                      <a:srgbClr val="000000"/>
                    </a:solidFill>
                  </a:defRPr>
                </a:pPr>
              </a:p>
            </c:txPr>
            <c:showLegendKey val="0"/>
            <c:showVal val="0"/>
            <c:showBubbleSize val="0"/>
            <c:showCatName val="0"/>
            <c:showSerName val="0"/>
            <c:showLeaderLines val="1"/>
            <c:showPercent val="1"/>
          </c:dLbls>
          <c:val>
            <c:numRef>
              <c:f>'6. Cấp GPTLMVTDR (bỏ)'!$L$79:$L$80</c:f>
              <c:numCache>
                <c:ptCount val="2"/>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Chi phí tuân thủ TTHC hiện tại </a:t>
            </a:r>
            <a:r>
              <a:rPr lang="en-US" cap="none" sz="1400" b="1" i="0" u="none" baseline="0">
                <a:solidFill>
                  <a:srgbClr val="000000"/>
                </a:solidFill>
              </a:rPr>
              <a:t>hoặc dự kiến ban hành mới và dự kiến sửa đổi, bổ sung hoặc bãi bỏ</a:t>
            </a:r>
          </a:p>
        </c:rich>
      </c:tx>
      <c:layout>
        <c:manualLayout>
          <c:xMode val="factor"/>
          <c:yMode val="factor"/>
          <c:x val="0.019"/>
          <c:y val="-0.01775"/>
        </c:manualLayout>
      </c:layout>
      <c:spPr>
        <a:noFill/>
        <a:ln w="3175">
          <a:noFill/>
        </a:ln>
      </c:spPr>
    </c:title>
    <c:plotArea>
      <c:layout>
        <c:manualLayout>
          <c:xMode val="edge"/>
          <c:yMode val="edge"/>
          <c:x val="0.12475"/>
          <c:y val="0.115"/>
          <c:w val="0.81875"/>
          <c:h val="0.70725"/>
        </c:manualLayout>
      </c:layout>
      <c:barChart>
        <c:barDir val="col"/>
        <c:grouping val="clustered"/>
        <c:varyColors val="0"/>
        <c:ser>
          <c:idx val="0"/>
          <c:order val="0"/>
          <c:tx>
            <c:v>Chi phí hiện tại hoặc BHM</c:v>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0000"/>
              </a:solidFill>
              <a:ln w="3175">
                <a:noFill/>
              </a:ln>
            </c:spPr>
          </c:dPt>
          <c:dLbls>
            <c:numFmt formatCode="General" sourceLinked="1"/>
            <c:spPr>
              <a:noFill/>
              <a:ln w="25400">
                <a:solidFill>
                  <a:srgbClr val="FFFFFF"/>
                </a:solidFill>
              </a:ln>
            </c:spPr>
            <c:showLegendKey val="0"/>
            <c:showVal val="1"/>
            <c:showBubbleSize val="0"/>
            <c:showCatName val="0"/>
            <c:showSerName val="0"/>
            <c:showPercent val="0"/>
          </c:dLbls>
          <c:val>
            <c:numRef>
              <c:f>'11. Gia hạn GPLĐCVTTB'!$K$31</c:f>
              <c:numCache/>
            </c:numRef>
          </c:val>
        </c:ser>
        <c:ser>
          <c:idx val="1"/>
          <c:order val="1"/>
          <c:tx>
            <c:v>Chi phí sau SĐ hoặc BB</c:v>
          </c:tx>
          <c:spPr>
            <a:solidFill>
              <a:srgbClr val="92D05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2D050"/>
              </a:solidFill>
              <a:ln w="3175">
                <a:noFill/>
              </a:ln>
            </c:spPr>
          </c:dPt>
          <c:dLbls>
            <c:numFmt formatCode="General" sourceLinked="1"/>
            <c:spPr>
              <a:noFill/>
              <a:ln w="3175">
                <a:noFill/>
              </a:ln>
            </c:spPr>
            <c:showLegendKey val="0"/>
            <c:showVal val="1"/>
            <c:showBubbleSize val="0"/>
            <c:showCatName val="0"/>
            <c:showSerName val="0"/>
            <c:showPercent val="0"/>
          </c:dLbls>
          <c:val>
            <c:numRef>
              <c:f>'[1]TÍNH CHI PHÍ'!$K$56</c:f>
              <c:numCache>
                <c:ptCount val="1"/>
                <c:pt idx="0">
                  <c:v>0</c:v>
                </c:pt>
              </c:numCache>
            </c:numRef>
          </c:val>
        </c:ser>
        <c:axId val="51615896"/>
        <c:axId val="61889881"/>
      </c:barChart>
      <c:catAx>
        <c:axId val="51615896"/>
        <c:scaling>
          <c:orientation val="minMax"/>
        </c:scaling>
        <c:axPos val="b"/>
        <c:delete val="1"/>
        <c:majorTickMark val="out"/>
        <c:minorTickMark val="none"/>
        <c:tickLblPos val="nextTo"/>
        <c:crossAx val="61889881"/>
        <c:crosses val="autoZero"/>
        <c:auto val="1"/>
        <c:lblOffset val="100"/>
        <c:tickLblSkip val="1"/>
        <c:noMultiLvlLbl val="0"/>
      </c:catAx>
      <c:valAx>
        <c:axId val="61889881"/>
        <c:scaling>
          <c:orientation val="minMax"/>
        </c:scaling>
        <c:axPos val="l"/>
        <c:majorGridlines>
          <c:spPr>
            <a:ln w="3175">
              <a:solidFill>
                <a:srgbClr val="C0C0C0"/>
              </a:solidFill>
            </a:ln>
          </c:spPr>
        </c:majorGridlines>
        <c:delete val="0"/>
        <c:numFmt formatCode="General" sourceLinked="1"/>
        <c:majorTickMark val="out"/>
        <c:minorTickMark val="none"/>
        <c:tickLblPos val="nextTo"/>
        <c:spPr>
          <a:ln w="3175">
            <a:solidFill>
              <a:srgbClr val="000000"/>
            </a:solidFill>
          </a:ln>
        </c:spPr>
        <c:crossAx val="51615896"/>
        <c:crossesAt val="1"/>
        <c:crossBetween val="between"/>
        <c:dispUnits/>
      </c:valAx>
      <c:spPr>
        <a:noFill/>
        <a:ln>
          <a:noFill/>
        </a:ln>
      </c:spPr>
    </c:plotArea>
    <c:legend>
      <c:legendPos val="r"/>
      <c:layout>
        <c:manualLayout>
          <c:xMode val="edge"/>
          <c:yMode val="edge"/>
          <c:x val="0.20175"/>
          <c:y val="0.87125"/>
          <c:w val="0.712"/>
          <c:h val="0.07825"/>
        </c:manualLayout>
      </c:layout>
      <c:overlay val="0"/>
      <c:spPr>
        <a:solidFill>
          <a:srgbClr val="FFFFFF"/>
        </a:solidFill>
        <a:ln w="3175">
          <a:noFill/>
        </a:ln>
      </c:sp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Chi phí tuân thủ TTHC còn lại (màu </a:t>
            </a:r>
            <a:r>
              <a:rPr lang="en-US" cap="none" sz="1400" b="1" i="0" u="none" baseline="0">
                <a:solidFill>
                  <a:srgbClr val="000000"/>
                </a:solidFill>
              </a:rPr>
              <a:t>đỏ</a:t>
            </a:r>
            <a:r>
              <a:rPr lang="en-US" cap="none" sz="1400" b="1" i="0" u="none" baseline="0">
                <a:solidFill>
                  <a:srgbClr val="000000"/>
                </a:solidFill>
              </a:rPr>
              <a:t>) và Chi phí tuân thủ TTHC cắt giảm được (màu xanh) </a:t>
            </a:r>
            <a:r>
              <a:rPr lang="en-US" cap="none" sz="1400" b="1" i="0" u="none" baseline="0">
                <a:solidFill>
                  <a:srgbClr val="000000"/>
                </a:solidFill>
              </a:rPr>
              <a:t>dự kiến sửa đổi, bổ sung hoặc bãi bỏ</a:t>
            </a:r>
          </a:p>
        </c:rich>
      </c:tx>
      <c:layout>
        <c:manualLayout>
          <c:xMode val="factor"/>
          <c:yMode val="factor"/>
          <c:x val="0.01525"/>
          <c:y val="0.02225"/>
        </c:manualLayout>
      </c:layout>
      <c:spPr>
        <a:noFill/>
        <a:ln w="3175">
          <a:noFill/>
        </a:ln>
      </c:spPr>
    </c:title>
    <c:view3D>
      <c:rotX val="15"/>
      <c:hPercent val="100"/>
      <c:rotY val="0"/>
      <c:depthPercent val="100"/>
      <c:rAngAx val="1"/>
    </c:view3D>
    <c:plotArea>
      <c:layout>
        <c:manualLayout>
          <c:xMode val="edge"/>
          <c:yMode val="edge"/>
          <c:x val="0.3105"/>
          <c:y val="0.29125"/>
          <c:w val="0.381"/>
          <c:h val="0.47675"/>
        </c:manualLayout>
      </c:layout>
      <c:pie3DChart>
        <c:varyColors val="1"/>
        <c:ser>
          <c:idx val="0"/>
          <c:order val="0"/>
          <c:tx>
            <c:strRef>
              <c:f>'[1]TÍNH CHI PHÍ'!$L$100:$L$101</c:f>
              <c:strCache>
                <c:ptCount val="1"/>
                <c:pt idx="0">
                  <c:v>1 0</c:v>
                </c:pt>
              </c:strCache>
            </c:strRef>
          </c:tx>
          <c:spPr>
            <a:solidFill>
              <a:srgbClr val="C00000"/>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00B050"/>
              </a:solidFill>
              <a:ln w="3175">
                <a:noFill/>
              </a:ln>
            </c:spPr>
          </c:dPt>
          <c:dPt>
            <c:idx val="1"/>
            <c:spPr>
              <a:solidFill>
                <a:srgbClr val="C00000"/>
              </a:solidFill>
              <a:ln w="12700">
                <a:solidFill>
                  <a:srgbClr val="000000"/>
                </a:solidFill>
              </a:ln>
            </c:spPr>
          </c:dPt>
          <c:dLbls>
            <c:numFmt formatCode="0.00%" sourceLinked="0"/>
            <c:spPr>
              <a:noFill/>
              <a:ln w="3175">
                <a:noFill/>
              </a:ln>
            </c:spPr>
            <c:txPr>
              <a:bodyPr vert="horz" rot="0" anchor="ctr"/>
              <a:lstStyle/>
              <a:p>
                <a:pPr algn="ctr">
                  <a:defRPr lang="en-US" cap="none" sz="1050" b="0" i="1" u="none" baseline="0">
                    <a:solidFill>
                      <a:srgbClr val="000000"/>
                    </a:solidFill>
                  </a:defRPr>
                </a:pPr>
              </a:p>
            </c:txPr>
            <c:showLegendKey val="0"/>
            <c:showVal val="0"/>
            <c:showBubbleSize val="0"/>
            <c:showCatName val="0"/>
            <c:showSerName val="0"/>
            <c:showLeaderLines val="1"/>
            <c:showPercent val="1"/>
          </c:dLbls>
          <c:val>
            <c:numRef>
              <c:f>'[1]TÍNH CHI PHÍ'!$L$100:$L$101</c:f>
              <c:numCache>
                <c:ptCount val="2"/>
                <c:pt idx="0">
                  <c:v>1</c:v>
                </c:pt>
                <c:pt idx="1">
                  <c:v>0</c:v>
                </c:pt>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Chi phí tuân thủ TTHC còn lại (màu </a:t>
            </a:r>
            <a:r>
              <a:rPr lang="en-US" cap="none" sz="1400" b="1" i="0" u="none" baseline="0">
                <a:solidFill>
                  <a:srgbClr val="000000"/>
                </a:solidFill>
              </a:rPr>
              <a:t>đỏ</a:t>
            </a:r>
            <a:r>
              <a:rPr lang="en-US" cap="none" sz="1400" b="1" i="0" u="none" baseline="0">
                <a:solidFill>
                  <a:srgbClr val="000000"/>
                </a:solidFill>
              </a:rPr>
              <a:t>) và Chi phí tuân thủ TTHC cắt giảm được (màu xanh) sau đơn giản hóa</a:t>
            </a:r>
            <a:r>
              <a:rPr lang="en-US" cap="none" sz="1400" b="1" i="0" u="none" baseline="0">
                <a:solidFill>
                  <a:srgbClr val="000000"/>
                </a:solidFill>
              </a:rPr>
              <a:t> hoặc dự kiến sửa đổi, bổ sung</a:t>
            </a:r>
          </a:p>
        </c:rich>
      </c:tx>
      <c:layout>
        <c:manualLayout>
          <c:xMode val="factor"/>
          <c:yMode val="factor"/>
          <c:x val="0.0075"/>
          <c:y val="0.02575"/>
        </c:manualLayout>
      </c:layout>
      <c:spPr>
        <a:noFill/>
        <a:ln w="3175">
          <a:noFill/>
        </a:ln>
      </c:spPr>
    </c:title>
    <c:view3D>
      <c:rotX val="15"/>
      <c:hPercent val="100"/>
      <c:rotY val="0"/>
      <c:depthPercent val="100"/>
      <c:rAngAx val="1"/>
    </c:view3D>
    <c:plotArea>
      <c:layout>
        <c:manualLayout>
          <c:xMode val="edge"/>
          <c:yMode val="edge"/>
          <c:x val="0.3105"/>
          <c:y val="0.2935"/>
          <c:w val="0.381"/>
          <c:h val="0.473"/>
        </c:manualLayout>
      </c:layout>
      <c:pie3DChart>
        <c:varyColors val="1"/>
        <c:ser>
          <c:idx val="0"/>
          <c:order val="0"/>
          <c:tx>
            <c:strRef>
              <c:f>'6. Cấp GPTLMVTDR (bỏ)'!$L$79:$L$80</c:f>
              <c:strCache>
                <c:ptCount val="1"/>
                <c:pt idx="0">
                  <c:v/>
                </c:pt>
              </c:strCache>
            </c:strRef>
          </c:tx>
          <c:spPr>
            <a:solidFill>
              <a:srgbClr val="C00000"/>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00B050"/>
              </a:solidFill>
              <a:ln w="3175">
                <a:noFill/>
              </a:ln>
            </c:spPr>
          </c:dPt>
          <c:dPt>
            <c:idx val="1"/>
            <c:spPr>
              <a:solidFill>
                <a:srgbClr val="C00000"/>
              </a:solidFill>
              <a:ln w="12700">
                <a:solidFill>
                  <a:srgbClr val="000000"/>
                </a:solidFill>
              </a:ln>
            </c:spPr>
          </c:dPt>
          <c:dLbls>
            <c:numFmt formatCode="0.00%" sourceLinked="0"/>
            <c:spPr>
              <a:noFill/>
              <a:ln w="3175">
                <a:noFill/>
              </a:ln>
            </c:spPr>
            <c:txPr>
              <a:bodyPr vert="horz" rot="0" anchor="ctr"/>
              <a:lstStyle/>
              <a:p>
                <a:pPr algn="ctr">
                  <a:defRPr lang="en-US" cap="none" sz="1050" b="0" i="1" u="none" baseline="0">
                    <a:solidFill>
                      <a:srgbClr val="000000"/>
                    </a:solidFill>
                  </a:defRPr>
                </a:pPr>
              </a:p>
            </c:txPr>
            <c:showLegendKey val="0"/>
            <c:showVal val="0"/>
            <c:showBubbleSize val="0"/>
            <c:showCatName val="0"/>
            <c:showSerName val="0"/>
            <c:showLeaderLines val="1"/>
            <c:showPercent val="1"/>
          </c:dLbls>
          <c:val>
            <c:numRef>
              <c:f>'6. Cấp GPTLMVTDR (bỏ)'!$L$79:$L$80</c:f>
              <c:numCache>
                <c:ptCount val="2"/>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Chi phí tuân thủ TTHC hiện tại </a:t>
            </a:r>
            <a:r>
              <a:rPr lang="en-US" cap="none" sz="1400" b="1" i="0" u="none" baseline="0">
                <a:solidFill>
                  <a:srgbClr val="000000"/>
                </a:solidFill>
              </a:rPr>
              <a:t>hoặc dự kiến ban hành mới và dự kiến sửa đổi, bổ sung hoặc bãi bỏ</a:t>
            </a:r>
          </a:p>
        </c:rich>
      </c:tx>
      <c:layout>
        <c:manualLayout>
          <c:xMode val="factor"/>
          <c:yMode val="factor"/>
          <c:x val="0.0335"/>
          <c:y val="-0.01675"/>
        </c:manualLayout>
      </c:layout>
      <c:spPr>
        <a:noFill/>
        <a:ln w="3175">
          <a:noFill/>
        </a:ln>
      </c:spPr>
    </c:title>
    <c:plotArea>
      <c:layout>
        <c:manualLayout>
          <c:xMode val="edge"/>
          <c:yMode val="edge"/>
          <c:x val="0.148"/>
          <c:y val="0.125"/>
          <c:w val="0.79475"/>
          <c:h val="0.69175"/>
        </c:manualLayout>
      </c:layout>
      <c:barChart>
        <c:barDir val="col"/>
        <c:grouping val="clustered"/>
        <c:varyColors val="0"/>
        <c:ser>
          <c:idx val="0"/>
          <c:order val="0"/>
          <c:tx>
            <c:v>Chi phí hiện tại hoặc BHM</c:v>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0000"/>
              </a:solidFill>
              <a:ln w="3175">
                <a:noFill/>
              </a:ln>
            </c:spPr>
          </c:dPt>
          <c:dLbls>
            <c:numFmt formatCode="General" sourceLinked="1"/>
            <c:spPr>
              <a:noFill/>
              <a:ln w="25400">
                <a:solidFill>
                  <a:srgbClr val="FFFFFF"/>
                </a:solidFill>
              </a:ln>
            </c:spPr>
            <c:showLegendKey val="0"/>
            <c:showVal val="1"/>
            <c:showBubbleSize val="0"/>
            <c:showCatName val="0"/>
            <c:showSerName val="0"/>
            <c:showPercent val="0"/>
          </c:dLbls>
          <c:val>
            <c:numRef>
              <c:f>'[1]TÍNH CHI PHÍ'!$K$32</c:f>
              <c:numCache>
                <c:ptCount val="1"/>
                <c:pt idx="0">
                  <c:v>839000</c:v>
                </c:pt>
              </c:numCache>
            </c:numRef>
          </c:val>
        </c:ser>
        <c:ser>
          <c:idx val="1"/>
          <c:order val="1"/>
          <c:tx>
            <c:v>Chi phí sau SĐ hoặc BB</c:v>
          </c:tx>
          <c:spPr>
            <a:solidFill>
              <a:srgbClr val="92D05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2D050"/>
              </a:solidFill>
              <a:ln w="3175">
                <a:noFill/>
              </a:ln>
            </c:spPr>
          </c:dPt>
          <c:dLbls>
            <c:numFmt formatCode="General" sourceLinked="1"/>
            <c:spPr>
              <a:noFill/>
              <a:ln w="3175">
                <a:noFill/>
              </a:ln>
            </c:spPr>
            <c:showLegendKey val="0"/>
            <c:showVal val="1"/>
            <c:showBubbleSize val="0"/>
            <c:showCatName val="0"/>
            <c:showSerName val="0"/>
            <c:showPercent val="0"/>
          </c:dLbls>
          <c:val>
            <c:numRef>
              <c:f>'[1]TÍNH CHI PHÍ'!$K$56</c:f>
              <c:numCache>
                <c:ptCount val="1"/>
                <c:pt idx="0">
                  <c:v>0</c:v>
                </c:pt>
              </c:numCache>
            </c:numRef>
          </c:val>
        </c:ser>
        <c:axId val="20138018"/>
        <c:axId val="47024435"/>
      </c:barChart>
      <c:catAx>
        <c:axId val="20138018"/>
        <c:scaling>
          <c:orientation val="minMax"/>
        </c:scaling>
        <c:axPos val="b"/>
        <c:delete val="1"/>
        <c:majorTickMark val="out"/>
        <c:minorTickMark val="none"/>
        <c:tickLblPos val="nextTo"/>
        <c:crossAx val="47024435"/>
        <c:crosses val="autoZero"/>
        <c:auto val="1"/>
        <c:lblOffset val="100"/>
        <c:tickLblSkip val="1"/>
        <c:noMultiLvlLbl val="0"/>
      </c:catAx>
      <c:valAx>
        <c:axId val="47024435"/>
        <c:scaling>
          <c:orientation val="minMax"/>
        </c:scaling>
        <c:axPos val="l"/>
        <c:majorGridlines>
          <c:spPr>
            <a:ln w="3175">
              <a:solidFill>
                <a:srgbClr val="C0C0C0"/>
              </a:solidFill>
            </a:ln>
          </c:spPr>
        </c:majorGridlines>
        <c:delete val="0"/>
        <c:numFmt formatCode="General" sourceLinked="1"/>
        <c:majorTickMark val="out"/>
        <c:minorTickMark val="none"/>
        <c:tickLblPos val="nextTo"/>
        <c:spPr>
          <a:ln w="3175">
            <a:solidFill>
              <a:srgbClr val="000000"/>
            </a:solidFill>
          </a:ln>
        </c:spPr>
        <c:crossAx val="20138018"/>
        <c:crossesAt val="1"/>
        <c:crossBetween val="between"/>
        <c:dispUnits/>
      </c:valAx>
      <c:spPr>
        <a:noFill/>
        <a:ln>
          <a:noFill/>
        </a:ln>
      </c:spPr>
    </c:plotArea>
    <c:legend>
      <c:legendPos val="r"/>
      <c:layout>
        <c:manualLayout>
          <c:xMode val="edge"/>
          <c:yMode val="edge"/>
          <c:x val="0.2015"/>
          <c:y val="0.8695"/>
          <c:w val="0.7115"/>
          <c:h val="0.07575"/>
        </c:manualLayout>
      </c:layout>
      <c:overlay val="0"/>
      <c:spPr>
        <a:solidFill>
          <a:srgbClr val="FFFFFF"/>
        </a:solidFill>
        <a:ln w="3175">
          <a:noFill/>
        </a:ln>
      </c:sp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Chi phí tuân thủ TTHC hiện tại </a:t>
            </a:r>
            <a:r>
              <a:rPr lang="en-US" cap="none" sz="1400" b="1" i="0" u="none" baseline="0">
                <a:solidFill>
                  <a:srgbClr val="000000"/>
                </a:solidFill>
              </a:rPr>
              <a:t>và TTHC 
</a:t>
            </a:r>
            <a:r>
              <a:rPr lang="en-US" cap="none" sz="1400" b="1" i="0" u="none" baseline="0">
                <a:solidFill>
                  <a:srgbClr val="000000"/>
                </a:solidFill>
              </a:rPr>
              <a:t>dự kiến bãi bỏ</a:t>
            </a:r>
          </a:p>
        </c:rich>
      </c:tx>
      <c:layout>
        <c:manualLayout>
          <c:xMode val="factor"/>
          <c:yMode val="factor"/>
          <c:x val="0.034"/>
          <c:y val="-0.023"/>
        </c:manualLayout>
      </c:layout>
      <c:spPr>
        <a:noFill/>
        <a:ln w="3175">
          <a:noFill/>
        </a:ln>
      </c:spPr>
    </c:title>
    <c:plotArea>
      <c:layout>
        <c:manualLayout>
          <c:xMode val="edge"/>
          <c:yMode val="edge"/>
          <c:x val="0.11725"/>
          <c:y val="0.079"/>
          <c:w val="0.82475"/>
          <c:h val="0.732"/>
        </c:manualLayout>
      </c:layout>
      <c:barChart>
        <c:barDir val="col"/>
        <c:grouping val="clustered"/>
        <c:varyColors val="0"/>
        <c:ser>
          <c:idx val="0"/>
          <c:order val="0"/>
          <c:tx>
            <c:v>Chi phí hiện tại hoặc BHM</c:v>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0000"/>
              </a:solidFill>
              <a:ln w="3175">
                <a:noFill/>
              </a:ln>
            </c:spPr>
          </c:dPt>
          <c:dLbls>
            <c:numFmt formatCode="General" sourceLinked="1"/>
            <c:spPr>
              <a:noFill/>
              <a:ln w="25400">
                <a:solidFill>
                  <a:srgbClr val="FFFFFF"/>
                </a:solidFill>
              </a:ln>
            </c:spPr>
            <c:showLegendKey val="0"/>
            <c:showVal val="1"/>
            <c:showBubbleSize val="0"/>
            <c:showCatName val="0"/>
            <c:showSerName val="0"/>
            <c:showPercent val="0"/>
          </c:dLbls>
          <c:val>
            <c:numRef>
              <c:f>'2. SĐ, BS GP KDDVVT (bỏ)'!$K$33</c:f>
              <c:numCache/>
            </c:numRef>
          </c:val>
        </c:ser>
        <c:ser>
          <c:idx val="1"/>
          <c:order val="1"/>
          <c:tx>
            <c:v>Chi phí sau SĐ hoặc BB</c:v>
          </c:tx>
          <c:spPr>
            <a:solidFill>
              <a:srgbClr val="92D05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2D050"/>
              </a:solidFill>
              <a:ln w="3175">
                <a:noFill/>
              </a:ln>
            </c:spPr>
          </c:dPt>
          <c:dLbls>
            <c:numFmt formatCode="General" sourceLinked="1"/>
            <c:spPr>
              <a:noFill/>
              <a:ln w="3175">
                <a:noFill/>
              </a:ln>
            </c:spPr>
            <c:showLegendKey val="0"/>
            <c:showVal val="1"/>
            <c:showBubbleSize val="0"/>
            <c:showCatName val="0"/>
            <c:showSerName val="0"/>
            <c:showPercent val="0"/>
          </c:dLbls>
          <c:val>
            <c:numRef>
              <c:f>'2. SĐ, BS GP KDDVVT (bỏ)'!$K$60</c:f>
              <c:numCache/>
            </c:numRef>
          </c:val>
        </c:ser>
        <c:axId val="58339166"/>
        <c:axId val="55290447"/>
      </c:barChart>
      <c:catAx>
        <c:axId val="58339166"/>
        <c:scaling>
          <c:orientation val="minMax"/>
        </c:scaling>
        <c:axPos val="b"/>
        <c:delete val="1"/>
        <c:majorTickMark val="out"/>
        <c:minorTickMark val="none"/>
        <c:tickLblPos val="nextTo"/>
        <c:crossAx val="55290447"/>
        <c:crosses val="autoZero"/>
        <c:auto val="1"/>
        <c:lblOffset val="100"/>
        <c:tickLblSkip val="1"/>
        <c:noMultiLvlLbl val="0"/>
      </c:catAx>
      <c:valAx>
        <c:axId val="55290447"/>
        <c:scaling>
          <c:orientation val="minMax"/>
        </c:scaling>
        <c:axPos val="l"/>
        <c:majorGridlines>
          <c:spPr>
            <a:ln w="3175">
              <a:solidFill>
                <a:srgbClr val="C0C0C0"/>
              </a:solidFill>
            </a:ln>
          </c:spPr>
        </c:majorGridlines>
        <c:delete val="0"/>
        <c:numFmt formatCode="General" sourceLinked="1"/>
        <c:majorTickMark val="out"/>
        <c:minorTickMark val="none"/>
        <c:tickLblPos val="nextTo"/>
        <c:spPr>
          <a:ln w="3175">
            <a:solidFill>
              <a:srgbClr val="000000"/>
            </a:solidFill>
          </a:ln>
        </c:spPr>
        <c:crossAx val="58339166"/>
        <c:crossesAt val="1"/>
        <c:crossBetween val="between"/>
        <c:dispUnits/>
      </c:valAx>
      <c:spPr>
        <a:noFill/>
        <a:ln>
          <a:noFill/>
        </a:ln>
      </c:spPr>
    </c:plotArea>
    <c:legend>
      <c:legendPos val="r"/>
      <c:layout>
        <c:manualLayout>
          <c:xMode val="edge"/>
          <c:yMode val="edge"/>
          <c:x val="0.18575"/>
          <c:y val="0.86775"/>
          <c:w val="0.7475"/>
          <c:h val="0.07125"/>
        </c:manualLayout>
      </c:layout>
      <c:overlay val="0"/>
      <c:spPr>
        <a:solidFill>
          <a:srgbClr val="FFFFFF"/>
        </a:solidFill>
        <a:ln w="3175">
          <a:noFill/>
        </a:ln>
      </c:sp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Chi phí tuân thủ TTHC hiện tại </a:t>
            </a:r>
            <a:r>
              <a:rPr lang="en-US" cap="none" sz="1400" b="1" i="0" u="none" baseline="0">
                <a:solidFill>
                  <a:srgbClr val="000000"/>
                </a:solidFill>
              </a:rPr>
              <a:t>hoặc dự kiến ban hành mới và sau đơn giản hóa hoặc dự kiến sửa đổi, bổ sung</a:t>
            </a:r>
          </a:p>
        </c:rich>
      </c:tx>
      <c:layout>
        <c:manualLayout>
          <c:xMode val="factor"/>
          <c:yMode val="factor"/>
          <c:x val="0.0385"/>
          <c:y val="-0.01725"/>
        </c:manualLayout>
      </c:layout>
      <c:spPr>
        <a:noFill/>
        <a:ln w="3175">
          <a:noFill/>
        </a:ln>
      </c:spPr>
    </c:title>
    <c:plotArea>
      <c:layout>
        <c:manualLayout>
          <c:xMode val="edge"/>
          <c:yMode val="edge"/>
          <c:x val="0.13725"/>
          <c:y val="0.116"/>
          <c:w val="0.8055"/>
          <c:h val="0.706"/>
        </c:manualLayout>
      </c:layout>
      <c:barChart>
        <c:barDir val="col"/>
        <c:grouping val="clustered"/>
        <c:varyColors val="0"/>
        <c:ser>
          <c:idx val="0"/>
          <c:order val="0"/>
          <c:tx>
            <c:v>Chi phí hiện tại</c:v>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0000"/>
              </a:solidFill>
              <a:ln w="3175">
                <a:noFill/>
              </a:ln>
            </c:spPr>
          </c:dPt>
          <c:val>
            <c:numRef>
              <c:f>'[3]TÍNH TOÁN CHI PHÍ'!$K$30</c:f>
              <c:numCache>
                <c:ptCount val="1"/>
                <c:pt idx="0">
                  <c:v>1005303</c:v>
                </c:pt>
              </c:numCache>
            </c:numRef>
          </c:val>
        </c:ser>
        <c:ser>
          <c:idx val="1"/>
          <c:order val="1"/>
          <c:tx>
            <c:v>Chi phí sau ĐGH</c:v>
          </c:tx>
          <c:spPr>
            <a:solidFill>
              <a:srgbClr val="92D05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2D050"/>
              </a:solidFill>
              <a:ln w="3175">
                <a:noFill/>
              </a:ln>
            </c:spPr>
          </c:dPt>
          <c:dLbls>
            <c:numFmt formatCode="General" sourceLinked="1"/>
            <c:spPr>
              <a:noFill/>
              <a:ln w="3175">
                <a:noFill/>
              </a:ln>
            </c:spPr>
            <c:showLegendKey val="0"/>
            <c:showVal val="1"/>
            <c:showBubbleSize val="0"/>
            <c:showCatName val="0"/>
            <c:showSerName val="0"/>
            <c:showPercent val="0"/>
          </c:dLbls>
          <c:val>
            <c:numRef>
              <c:f>'[3]TÍNH TOÁN CHI PHÍ'!$K$54</c:f>
              <c:numCache>
                <c:ptCount val="1"/>
                <c:pt idx="0">
                  <c:v>840768</c:v>
                </c:pt>
              </c:numCache>
            </c:numRef>
          </c:val>
        </c:ser>
        <c:axId val="20566732"/>
        <c:axId val="50882861"/>
      </c:barChart>
      <c:catAx>
        <c:axId val="20566732"/>
        <c:scaling>
          <c:orientation val="minMax"/>
        </c:scaling>
        <c:axPos val="b"/>
        <c:delete val="1"/>
        <c:majorTickMark val="out"/>
        <c:minorTickMark val="none"/>
        <c:tickLblPos val="nextTo"/>
        <c:crossAx val="50882861"/>
        <c:crosses val="autoZero"/>
        <c:auto val="1"/>
        <c:lblOffset val="100"/>
        <c:tickLblSkip val="1"/>
        <c:noMultiLvlLbl val="0"/>
      </c:catAx>
      <c:valAx>
        <c:axId val="50882861"/>
        <c:scaling>
          <c:orientation val="minMax"/>
        </c:scaling>
        <c:axPos val="l"/>
        <c:majorGridlines>
          <c:spPr>
            <a:ln w="3175">
              <a:solidFill>
                <a:srgbClr val="C0C0C0"/>
              </a:solidFill>
            </a:ln>
          </c:spPr>
        </c:majorGridlines>
        <c:delete val="0"/>
        <c:numFmt formatCode="General" sourceLinked="1"/>
        <c:majorTickMark val="out"/>
        <c:minorTickMark val="none"/>
        <c:tickLblPos val="nextTo"/>
        <c:spPr>
          <a:ln w="3175">
            <a:solidFill>
              <a:srgbClr val="000000"/>
            </a:solidFill>
          </a:ln>
        </c:spPr>
        <c:crossAx val="20566732"/>
        <c:crossesAt val="1"/>
        <c:crossBetween val="between"/>
        <c:dispUnits/>
      </c:valAx>
      <c:spPr>
        <a:noFill/>
        <a:ln>
          <a:noFill/>
        </a:ln>
      </c:spPr>
    </c:plotArea>
    <c:legend>
      <c:legendPos val="r"/>
      <c:layout>
        <c:manualLayout>
          <c:xMode val="edge"/>
          <c:yMode val="edge"/>
          <c:x val="0.2015"/>
          <c:y val="0.871"/>
          <c:w val="0.71275"/>
          <c:h val="0.077"/>
        </c:manualLayout>
      </c:layout>
      <c:overlay val="0"/>
      <c:spPr>
        <a:solidFill>
          <a:srgbClr val="FFFFFF"/>
        </a:solidFill>
        <a:ln w="3175">
          <a:noFill/>
        </a:ln>
      </c:sp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Chi phí tuân thủ TTHC còn lại (màu </a:t>
            </a:r>
            <a:r>
              <a:rPr lang="en-US" cap="none" sz="1400" b="1" i="0" u="none" baseline="0">
                <a:solidFill>
                  <a:srgbClr val="000000"/>
                </a:solidFill>
              </a:rPr>
              <a:t>đỏ</a:t>
            </a:r>
            <a:r>
              <a:rPr lang="en-US" cap="none" sz="1400" b="1" i="0" u="none" baseline="0">
                <a:solidFill>
                  <a:srgbClr val="000000"/>
                </a:solidFill>
              </a:rPr>
              <a:t>) và Chi phí tuân thủ TTHC cắt giảm được (màu xanh) sau đơn giản hóa</a:t>
            </a:r>
            <a:r>
              <a:rPr lang="en-US" cap="none" sz="1400" b="1" i="0" u="none" baseline="0">
                <a:solidFill>
                  <a:srgbClr val="000000"/>
                </a:solidFill>
              </a:rPr>
              <a:t> hoặc dự kiến sửa đổi, bổ sung</a:t>
            </a:r>
          </a:p>
        </c:rich>
      </c:tx>
      <c:layout>
        <c:manualLayout>
          <c:xMode val="factor"/>
          <c:yMode val="factor"/>
          <c:x val="0.0075"/>
          <c:y val="0.02575"/>
        </c:manualLayout>
      </c:layout>
      <c:spPr>
        <a:noFill/>
        <a:ln w="3175">
          <a:noFill/>
        </a:ln>
      </c:spPr>
    </c:title>
    <c:view3D>
      <c:rotX val="15"/>
      <c:hPercent val="100"/>
      <c:rotY val="0"/>
      <c:depthPercent val="100"/>
      <c:rAngAx val="1"/>
    </c:view3D>
    <c:plotArea>
      <c:layout>
        <c:manualLayout>
          <c:xMode val="edge"/>
          <c:yMode val="edge"/>
          <c:x val="0.3105"/>
          <c:y val="0.2935"/>
          <c:w val="0.381"/>
          <c:h val="0.473"/>
        </c:manualLayout>
      </c:layout>
      <c:pie3DChart>
        <c:varyColors val="1"/>
        <c:ser>
          <c:idx val="0"/>
          <c:order val="0"/>
          <c:tx>
            <c:strRef>
              <c:f>'[3]TÍNH TOÁN CHI PHÍ'!$L$85:$L$86</c:f>
              <c:strCache>
                <c:ptCount val="1"/>
                <c:pt idx="0">
                  <c:v>0.163667074 0.836332926</c:v>
                </c:pt>
              </c:strCache>
            </c:strRef>
          </c:tx>
          <c:spPr>
            <a:solidFill>
              <a:srgbClr val="C00000"/>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00B050"/>
              </a:solidFill>
              <a:ln w="3175">
                <a:noFill/>
              </a:ln>
            </c:spPr>
          </c:dPt>
          <c:dPt>
            <c:idx val="1"/>
            <c:spPr>
              <a:solidFill>
                <a:srgbClr val="C00000"/>
              </a:solidFill>
              <a:ln w="12700">
                <a:solidFill>
                  <a:srgbClr val="000000"/>
                </a:solidFill>
              </a:ln>
            </c:spPr>
          </c:dPt>
          <c:dLbls>
            <c:numFmt formatCode="0.00%" sourceLinked="0"/>
            <c:spPr>
              <a:noFill/>
              <a:ln w="3175">
                <a:noFill/>
              </a:ln>
            </c:spPr>
            <c:txPr>
              <a:bodyPr vert="horz" rot="0" anchor="ctr"/>
              <a:lstStyle/>
              <a:p>
                <a:pPr algn="ctr">
                  <a:defRPr lang="en-US" cap="none" sz="1050" b="0" i="1" u="none" baseline="0">
                    <a:solidFill>
                      <a:srgbClr val="000000"/>
                    </a:solidFill>
                  </a:defRPr>
                </a:pPr>
              </a:p>
            </c:txPr>
            <c:showLegendKey val="0"/>
            <c:showVal val="0"/>
            <c:showBubbleSize val="0"/>
            <c:showCatName val="0"/>
            <c:showSerName val="0"/>
            <c:showLeaderLines val="1"/>
            <c:showPercent val="1"/>
          </c:dLbls>
          <c:val>
            <c:numRef>
              <c:f>'[3]TÍNH TOÁN CHI PHÍ'!$L$85:$L$86</c:f>
              <c:numCache>
                <c:ptCount val="2"/>
                <c:pt idx="0">
                  <c:v>0.1636670735091808</c:v>
                </c:pt>
                <c:pt idx="1">
                  <c:v>0.8363329264908191</c:v>
                </c:pt>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Chi phí tuân thủ TTHC còn lại (màu </a:t>
            </a:r>
            <a:r>
              <a:rPr lang="en-US" cap="none" sz="1400" b="1" i="0" u="none" baseline="0">
                <a:solidFill>
                  <a:srgbClr val="000000"/>
                </a:solidFill>
              </a:rPr>
              <a:t>đỏ</a:t>
            </a:r>
            <a:r>
              <a:rPr lang="en-US" cap="none" sz="1400" b="1" i="0" u="none" baseline="0">
                <a:solidFill>
                  <a:srgbClr val="000000"/>
                </a:solidFill>
              </a:rPr>
              <a:t>) và Chi phí tuân thủ TTHC cắt giảm được (màu xanh) sau đơn giản hóa</a:t>
            </a:r>
            <a:r>
              <a:rPr lang="en-US" cap="none" sz="1400" b="1" i="0" u="none" baseline="0">
                <a:solidFill>
                  <a:srgbClr val="000000"/>
                </a:solidFill>
              </a:rPr>
              <a:t> hoặc dự kiến sửa đổi, bổ sung</a:t>
            </a:r>
          </a:p>
        </c:rich>
      </c:tx>
      <c:layout>
        <c:manualLayout>
          <c:xMode val="factor"/>
          <c:yMode val="factor"/>
          <c:x val="0.0075"/>
          <c:y val="0.0235"/>
        </c:manualLayout>
      </c:layout>
      <c:spPr>
        <a:noFill/>
        <a:ln w="3175">
          <a:noFill/>
        </a:ln>
      </c:spPr>
    </c:title>
    <c:view3D>
      <c:rotX val="15"/>
      <c:hPercent val="100"/>
      <c:rotY val="0"/>
      <c:depthPercent val="100"/>
      <c:rAngAx val="1"/>
    </c:view3D>
    <c:plotArea>
      <c:layout>
        <c:manualLayout>
          <c:xMode val="edge"/>
          <c:yMode val="edge"/>
          <c:x val="0.3105"/>
          <c:y val="0.29225"/>
          <c:w val="0.381"/>
          <c:h val="0.47525"/>
        </c:manualLayout>
      </c:layout>
      <c:pie3DChart>
        <c:varyColors val="1"/>
        <c:ser>
          <c:idx val="0"/>
          <c:order val="0"/>
          <c:tx>
            <c:strRef>
              <c:f>'6. Cấp GPTLMVTDR (bỏ)'!$L$79:$L$80</c:f>
              <c:strCache>
                <c:ptCount val="1"/>
                <c:pt idx="0">
                  <c:v/>
                </c:pt>
              </c:strCache>
            </c:strRef>
          </c:tx>
          <c:spPr>
            <a:solidFill>
              <a:srgbClr val="C00000"/>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00B050"/>
              </a:solidFill>
              <a:ln w="3175">
                <a:noFill/>
              </a:ln>
            </c:spPr>
          </c:dPt>
          <c:dPt>
            <c:idx val="1"/>
            <c:spPr>
              <a:solidFill>
                <a:srgbClr val="C00000"/>
              </a:solidFill>
              <a:ln w="12700">
                <a:solidFill>
                  <a:srgbClr val="000000"/>
                </a:solidFill>
              </a:ln>
            </c:spPr>
          </c:dPt>
          <c:dLbls>
            <c:numFmt formatCode="0.00%" sourceLinked="0"/>
            <c:spPr>
              <a:noFill/>
              <a:ln w="3175">
                <a:noFill/>
              </a:ln>
            </c:spPr>
            <c:txPr>
              <a:bodyPr vert="horz" rot="0" anchor="ctr"/>
              <a:lstStyle/>
              <a:p>
                <a:pPr algn="ctr">
                  <a:defRPr lang="en-US" cap="none" sz="1050" b="0" i="1" u="none" baseline="0">
                    <a:solidFill>
                      <a:srgbClr val="000000"/>
                    </a:solidFill>
                  </a:defRPr>
                </a:pPr>
              </a:p>
            </c:txPr>
            <c:showLegendKey val="0"/>
            <c:showVal val="0"/>
            <c:showBubbleSize val="0"/>
            <c:showCatName val="0"/>
            <c:showSerName val="0"/>
            <c:showLeaderLines val="1"/>
            <c:showPercent val="1"/>
          </c:dLbls>
          <c:val>
            <c:numRef>
              <c:f>'6. Cấp GPTLMVTDR (bỏ)'!$L$79:$L$80</c:f>
              <c:numCache>
                <c:ptCount val="2"/>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Chi phí tuân thủ TTHC hiện tại </a:t>
            </a:r>
            <a:r>
              <a:rPr lang="en-US" cap="none" sz="1400" b="1" i="0" u="none" baseline="0">
                <a:solidFill>
                  <a:srgbClr val="000000"/>
                </a:solidFill>
              </a:rPr>
              <a:t>hoặc dự kiến ban hành mới và dự kiến sửa đổi, bổ sung hoặc bãi bỏ</a:t>
            </a:r>
          </a:p>
        </c:rich>
      </c:tx>
      <c:layout>
        <c:manualLayout>
          <c:xMode val="factor"/>
          <c:yMode val="factor"/>
          <c:x val="0.035"/>
          <c:y val="-0.01825"/>
        </c:manualLayout>
      </c:layout>
      <c:spPr>
        <a:noFill/>
        <a:ln w="3175">
          <a:noFill/>
        </a:ln>
      </c:spPr>
    </c:title>
    <c:plotArea>
      <c:layout>
        <c:manualLayout>
          <c:xMode val="edge"/>
          <c:yMode val="edge"/>
          <c:x val="0.153"/>
          <c:y val="0.114"/>
          <c:w val="0.79425"/>
          <c:h val="0.77525"/>
        </c:manualLayout>
      </c:layout>
      <c:barChart>
        <c:barDir val="col"/>
        <c:grouping val="clustered"/>
        <c:varyColors val="0"/>
        <c:ser>
          <c:idx val="0"/>
          <c:order val="0"/>
          <c:tx>
            <c:v>Chi phí hiện tại hoặc BHM</c:v>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0000"/>
              </a:solidFill>
              <a:ln w="3175">
                <a:noFill/>
              </a:ln>
            </c:spPr>
          </c:dPt>
          <c:dLbls>
            <c:dLbl>
              <c:idx val="0"/>
              <c:txPr>
                <a:bodyPr vert="horz" rot="0" anchor="ctr"/>
                <a:lstStyle/>
                <a:p>
                  <a:pPr algn="ctr">
                    <a:defRPr lang="en-US" cap="none" sz="1200" b="0" i="0" u="none" baseline="0">
                      <a:solidFill>
                        <a:srgbClr val="000000"/>
                      </a:solidFill>
                    </a:defRPr>
                  </a:pPr>
                </a:p>
              </c:txPr>
              <c:numFmt formatCode="00000" sourceLinked="0"/>
              <c:spPr>
                <a:noFill/>
                <a:ln w="3175">
                  <a:noFill/>
                </a:ln>
              </c:spPr>
              <c:dLblPos val="outEnd"/>
              <c:showLegendKey val="0"/>
              <c:showVal val="1"/>
              <c:showBubbleSize val="0"/>
              <c:showCatName val="0"/>
              <c:showSerName val="0"/>
              <c:showPercent val="0"/>
            </c:dLbl>
            <c:numFmt formatCode="General" sourceLinked="1"/>
            <c:spPr>
              <a:noFill/>
              <a:ln w="25400">
                <a:solidFill>
                  <a:srgbClr val="FFFFFF"/>
                </a:solidFill>
              </a:ln>
            </c:spPr>
            <c:showLegendKey val="0"/>
            <c:showVal val="1"/>
            <c:showBubbleSize val="0"/>
            <c:showCatName val="0"/>
            <c:showSerName val="0"/>
            <c:showPercent val="0"/>
          </c:dLbls>
          <c:errBars>
            <c:errDir val="y"/>
            <c:errBarType val="both"/>
            <c:errValType val="stdErr"/>
            <c:noEndCap val="0"/>
            <c:spPr>
              <a:ln w="3175">
                <a:solidFill>
                  <a:srgbClr val="000000"/>
                </a:solidFill>
              </a:ln>
            </c:spPr>
          </c:errBars>
          <c:val>
            <c:numRef>
              <c:f>' 12. Cấp GPTNM và DV'!$K$30</c:f>
              <c:numCache/>
            </c:numRef>
          </c:val>
        </c:ser>
        <c:ser>
          <c:idx val="1"/>
          <c:order val="1"/>
          <c:tx>
            <c:v>Chi phí sau SĐ hoặc BB</c:v>
          </c:tx>
          <c:spPr>
            <a:solidFill>
              <a:srgbClr val="92D05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2D050"/>
              </a:solidFill>
              <a:ln w="3175">
                <a:noFill/>
              </a:ln>
            </c:spPr>
          </c:dPt>
          <c:dLbls>
            <c:numFmt formatCode="General" sourceLinked="1"/>
            <c:spPr>
              <a:noFill/>
              <a:ln w="3175">
                <a:noFill/>
              </a:ln>
            </c:spPr>
            <c:showLegendKey val="0"/>
            <c:showVal val="1"/>
            <c:showBubbleSize val="0"/>
            <c:showCatName val="0"/>
            <c:showSerName val="0"/>
            <c:showPercent val="0"/>
          </c:dLbls>
          <c:errBars>
            <c:errDir val="y"/>
            <c:errBarType val="both"/>
            <c:errValType val="stdErr"/>
            <c:noEndCap val="0"/>
            <c:spPr>
              <a:ln w="3175">
                <a:solidFill>
                  <a:srgbClr val="000000"/>
                </a:solidFill>
              </a:ln>
            </c:spPr>
          </c:errBars>
          <c:val>
            <c:numRef>
              <c:f>'[1]TÍNH CHI PHÍ'!$K$56</c:f>
              <c:numCache>
                <c:ptCount val="1"/>
                <c:pt idx="0">
                  <c:v>0</c:v>
                </c:pt>
              </c:numCache>
            </c:numRef>
          </c:val>
        </c:ser>
        <c:axId val="55292566"/>
        <c:axId val="27871047"/>
      </c:barChart>
      <c:catAx>
        <c:axId val="55292566"/>
        <c:scaling>
          <c:orientation val="minMax"/>
        </c:scaling>
        <c:axPos val="b"/>
        <c:delete val="0"/>
        <c:numFmt formatCode="General" sourceLinked="1"/>
        <c:majorTickMark val="out"/>
        <c:minorTickMark val="none"/>
        <c:tickLblPos val="nextTo"/>
        <c:spPr>
          <a:ln w="3175">
            <a:solidFill>
              <a:srgbClr val="808080"/>
            </a:solidFill>
          </a:ln>
        </c:spPr>
        <c:crossAx val="27871047"/>
        <c:crosses val="autoZero"/>
        <c:auto val="1"/>
        <c:lblOffset val="100"/>
        <c:tickLblSkip val="1"/>
        <c:noMultiLvlLbl val="0"/>
      </c:catAx>
      <c:valAx>
        <c:axId val="27871047"/>
        <c:scaling>
          <c:orientation val="minMax"/>
        </c:scaling>
        <c:axPos val="l"/>
        <c:majorGridlines>
          <c:spPr>
            <a:ln w="3175">
              <a:solidFill>
                <a:srgbClr val="C0C0C0"/>
              </a:solidFill>
            </a:ln>
          </c:spPr>
        </c:majorGridlines>
        <c:delete val="0"/>
        <c:numFmt formatCode="General" sourceLinked="1"/>
        <c:majorTickMark val="out"/>
        <c:minorTickMark val="none"/>
        <c:tickLblPos val="nextTo"/>
        <c:spPr>
          <a:ln w="3175">
            <a:solidFill>
              <a:srgbClr val="000000"/>
            </a:solidFill>
          </a:ln>
        </c:spPr>
        <c:crossAx val="55292566"/>
        <c:crossesAt val="1"/>
        <c:crossBetween val="between"/>
        <c:dispUnits/>
      </c:valAx>
      <c:spPr>
        <a:noFill/>
        <a:ln>
          <a:noFill/>
        </a:ln>
      </c:spPr>
    </c:plotArea>
    <c:legend>
      <c:legendPos val="r"/>
      <c:layout>
        <c:manualLayout>
          <c:xMode val="edge"/>
          <c:yMode val="edge"/>
          <c:x val="0.20125"/>
          <c:y val="0.87025"/>
          <c:w val="0.71375"/>
          <c:h val="0.07525"/>
        </c:manualLayout>
      </c:layout>
      <c:overlay val="0"/>
      <c:spPr>
        <a:solidFill>
          <a:srgbClr val="FFFFFF"/>
        </a:solidFill>
        <a:ln w="3175">
          <a:noFill/>
        </a:ln>
      </c:sp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Chi phí tuân thủ TTHC còn lại (màu </a:t>
            </a:r>
            <a:r>
              <a:rPr lang="en-US" cap="none" sz="1400" b="1" i="0" u="none" baseline="0">
                <a:solidFill>
                  <a:srgbClr val="000000"/>
                </a:solidFill>
              </a:rPr>
              <a:t>đỏ</a:t>
            </a:r>
            <a:r>
              <a:rPr lang="en-US" cap="none" sz="1400" b="1" i="0" u="none" baseline="0">
                <a:solidFill>
                  <a:srgbClr val="000000"/>
                </a:solidFill>
              </a:rPr>
              <a:t>) và Chi phí tuân thủ TTHC cắt giảm được (màu xanh) </a:t>
            </a:r>
            <a:r>
              <a:rPr lang="en-US" cap="none" sz="1400" b="1" i="0" u="none" baseline="0">
                <a:solidFill>
                  <a:srgbClr val="000000"/>
                </a:solidFill>
              </a:rPr>
              <a:t>dự kiến sửa đổi, bổ sung hoặc bãi bỏ</a:t>
            </a:r>
          </a:p>
        </c:rich>
      </c:tx>
      <c:layout>
        <c:manualLayout>
          <c:xMode val="factor"/>
          <c:yMode val="factor"/>
          <c:x val="0.0075"/>
          <c:y val="0.02575"/>
        </c:manualLayout>
      </c:layout>
      <c:spPr>
        <a:noFill/>
        <a:ln w="3175">
          <a:noFill/>
        </a:ln>
      </c:spPr>
    </c:title>
    <c:view3D>
      <c:rotX val="15"/>
      <c:hPercent val="100"/>
      <c:rotY val="0"/>
      <c:depthPercent val="100"/>
      <c:rAngAx val="1"/>
    </c:view3D>
    <c:plotArea>
      <c:layout>
        <c:manualLayout>
          <c:xMode val="edge"/>
          <c:yMode val="edge"/>
          <c:x val="0.31075"/>
          <c:y val="0.2935"/>
          <c:w val="0.38075"/>
          <c:h val="0.473"/>
        </c:manualLayout>
      </c:layout>
      <c:pie3DChart>
        <c:varyColors val="1"/>
        <c:ser>
          <c:idx val="0"/>
          <c:order val="0"/>
          <c:tx>
            <c:strRef>
              <c:f>'[1]TÍNH CHI PHÍ'!$L$100:$L$101</c:f>
              <c:strCache>
                <c:ptCount val="1"/>
                <c:pt idx="0">
                  <c:v>1 0</c:v>
                </c:pt>
              </c:strCache>
            </c:strRef>
          </c:tx>
          <c:spPr>
            <a:solidFill>
              <a:srgbClr val="C00000"/>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00B050"/>
              </a:solidFill>
              <a:ln w="3175">
                <a:noFill/>
              </a:ln>
            </c:spPr>
          </c:dPt>
          <c:dPt>
            <c:idx val="1"/>
            <c:spPr>
              <a:solidFill>
                <a:srgbClr val="C00000"/>
              </a:solidFill>
              <a:ln w="12700">
                <a:solidFill>
                  <a:srgbClr val="000000"/>
                </a:solidFill>
              </a:ln>
            </c:spPr>
          </c:dPt>
          <c:dLbls>
            <c:numFmt formatCode="0.00%" sourceLinked="0"/>
            <c:spPr>
              <a:noFill/>
              <a:ln w="3175">
                <a:noFill/>
              </a:ln>
            </c:spPr>
            <c:txPr>
              <a:bodyPr vert="horz" rot="0" anchor="ctr"/>
              <a:lstStyle/>
              <a:p>
                <a:pPr algn="ctr">
                  <a:defRPr lang="en-US" cap="none" sz="1050" b="0" i="1" u="none" baseline="0">
                    <a:solidFill>
                      <a:srgbClr val="000000"/>
                    </a:solidFill>
                  </a:defRPr>
                </a:pPr>
              </a:p>
            </c:txPr>
            <c:showLegendKey val="0"/>
            <c:showVal val="0"/>
            <c:showBubbleSize val="0"/>
            <c:showCatName val="0"/>
            <c:showSerName val="0"/>
            <c:showLeaderLines val="1"/>
            <c:showPercent val="1"/>
          </c:dLbls>
          <c:val>
            <c:numRef>
              <c:f>'[1]TÍNH CHI PHÍ'!$L$100:$L$101</c:f>
              <c:numCache>
                <c:ptCount val="2"/>
                <c:pt idx="0">
                  <c:v>1</c:v>
                </c:pt>
                <c:pt idx="1">
                  <c:v>0</c:v>
                </c:pt>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Chi phí tuân thủ TTHC hiện tại </a:t>
            </a:r>
            <a:r>
              <a:rPr lang="en-US" cap="none" sz="1400" b="1" i="0" u="none" baseline="0">
                <a:solidFill>
                  <a:srgbClr val="000000"/>
                </a:solidFill>
              </a:rPr>
              <a:t>hoặc dự kiến ban hành mới và sau đơn giản hóa hoặc dự kiến sửa đổi, bổ sung</a:t>
            </a:r>
          </a:p>
        </c:rich>
      </c:tx>
      <c:layout>
        <c:manualLayout>
          <c:xMode val="factor"/>
          <c:yMode val="factor"/>
          <c:x val="0.04075"/>
          <c:y val="-0.0165"/>
        </c:manualLayout>
      </c:layout>
      <c:spPr>
        <a:noFill/>
        <a:ln w="3175">
          <a:noFill/>
        </a:ln>
      </c:spPr>
    </c:title>
    <c:plotArea>
      <c:layout>
        <c:manualLayout>
          <c:xMode val="edge"/>
          <c:yMode val="edge"/>
          <c:x val="0.14375"/>
          <c:y val="0.1235"/>
          <c:w val="0.7985"/>
          <c:h val="0.69175"/>
        </c:manualLayout>
      </c:layout>
      <c:barChart>
        <c:barDir val="col"/>
        <c:grouping val="clustered"/>
        <c:varyColors val="0"/>
        <c:ser>
          <c:idx val="0"/>
          <c:order val="0"/>
          <c:tx>
            <c:v>Chi phí hiện tại hoặc BHM</c:v>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0000"/>
              </a:solidFill>
              <a:ln w="3175">
                <a:noFill/>
              </a:ln>
            </c:spPr>
          </c:dPt>
          <c:dLbls>
            <c:numFmt formatCode="General" sourceLinked="1"/>
            <c:spPr>
              <a:noFill/>
              <a:ln w="25400">
                <a:solidFill>
                  <a:srgbClr val="FFFFFF"/>
                </a:solidFill>
              </a:ln>
            </c:spPr>
            <c:showLegendKey val="0"/>
            <c:showVal val="1"/>
            <c:showBubbleSize val="0"/>
            <c:showCatName val="0"/>
            <c:showSerName val="0"/>
            <c:showPercent val="0"/>
          </c:dLbls>
          <c:val>
            <c:numRef>
              <c:f>'13. Gia hạn GPTNM và DV (bỏ)'!$K$28</c:f>
              <c:numCache/>
            </c:numRef>
          </c:val>
        </c:ser>
        <c:ser>
          <c:idx val="1"/>
          <c:order val="1"/>
          <c:tx>
            <c:v>Chi phí sau SĐ hoặc BB</c:v>
          </c:tx>
          <c:spPr>
            <a:solidFill>
              <a:srgbClr val="92D05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2D050"/>
              </a:solidFill>
              <a:ln w="3175">
                <a:noFill/>
              </a:ln>
            </c:spPr>
          </c:dPt>
          <c:dLbls>
            <c:numFmt formatCode="General" sourceLinked="1"/>
            <c:spPr>
              <a:noFill/>
              <a:ln w="3175">
                <a:noFill/>
              </a:ln>
            </c:spPr>
            <c:showLegendKey val="0"/>
            <c:showVal val="1"/>
            <c:showBubbleSize val="0"/>
            <c:showCatName val="0"/>
            <c:showSerName val="0"/>
            <c:showPercent val="0"/>
          </c:dLbls>
          <c:val>
            <c:numRef>
              <c:f>'13. Gia hạn GPTNM và DV (bỏ)'!$K$49</c:f>
              <c:numCache/>
            </c:numRef>
          </c:val>
        </c:ser>
        <c:axId val="49512832"/>
        <c:axId val="42962305"/>
      </c:barChart>
      <c:catAx>
        <c:axId val="49512832"/>
        <c:scaling>
          <c:orientation val="minMax"/>
        </c:scaling>
        <c:axPos val="b"/>
        <c:delete val="1"/>
        <c:majorTickMark val="out"/>
        <c:minorTickMark val="none"/>
        <c:tickLblPos val="nextTo"/>
        <c:crossAx val="42962305"/>
        <c:crosses val="autoZero"/>
        <c:auto val="1"/>
        <c:lblOffset val="100"/>
        <c:tickLblSkip val="1"/>
        <c:noMultiLvlLbl val="0"/>
      </c:catAx>
      <c:valAx>
        <c:axId val="42962305"/>
        <c:scaling>
          <c:orientation val="minMax"/>
        </c:scaling>
        <c:axPos val="l"/>
        <c:majorGridlines>
          <c:spPr>
            <a:ln w="3175">
              <a:solidFill>
                <a:srgbClr val="C0C0C0"/>
              </a:solidFill>
            </a:ln>
          </c:spPr>
        </c:majorGridlines>
        <c:delete val="0"/>
        <c:numFmt formatCode="General" sourceLinked="1"/>
        <c:majorTickMark val="out"/>
        <c:minorTickMark val="none"/>
        <c:tickLblPos val="nextTo"/>
        <c:spPr>
          <a:ln w="3175">
            <a:solidFill>
              <a:srgbClr val="000000"/>
            </a:solidFill>
          </a:ln>
        </c:spPr>
        <c:crossAx val="49512832"/>
        <c:crossesAt val="1"/>
        <c:crossBetween val="between"/>
        <c:dispUnits/>
      </c:valAx>
      <c:spPr>
        <a:noFill/>
        <a:ln>
          <a:noFill/>
        </a:ln>
      </c:spPr>
    </c:plotArea>
    <c:legend>
      <c:legendPos val="r"/>
      <c:layout>
        <c:manualLayout>
          <c:xMode val="edge"/>
          <c:yMode val="edge"/>
          <c:x val="0.201"/>
          <c:y val="0.872"/>
          <c:w val="0.7135"/>
          <c:h val="0.0765"/>
        </c:manualLayout>
      </c:layout>
      <c:overlay val="0"/>
      <c:spPr>
        <a:solidFill>
          <a:srgbClr val="FFFFFF"/>
        </a:solidFill>
        <a:ln w="3175">
          <a:noFill/>
        </a:ln>
      </c:sp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Chi phí tuân thủ TTHC còn lại (màu </a:t>
            </a:r>
            <a:r>
              <a:rPr lang="en-US" cap="none" sz="1400" b="1" i="0" u="none" baseline="0">
                <a:solidFill>
                  <a:srgbClr val="000000"/>
                </a:solidFill>
              </a:rPr>
              <a:t>đỏ</a:t>
            </a:r>
            <a:r>
              <a:rPr lang="en-US" cap="none" sz="1400" b="1" i="0" u="none" baseline="0">
                <a:solidFill>
                  <a:srgbClr val="000000"/>
                </a:solidFill>
              </a:rPr>
              <a:t>) và Chi phí tuân thủ TTHC cắt giảm được (màu xanh) </a:t>
            </a:r>
            <a:r>
              <a:rPr lang="en-US" cap="none" sz="1400" b="1" i="0" u="none" baseline="0">
                <a:solidFill>
                  <a:srgbClr val="000000"/>
                </a:solidFill>
              </a:rPr>
              <a:t>dự kiến sửa đổi, bổ sung hoặc bãi bỏ</a:t>
            </a:r>
          </a:p>
        </c:rich>
      </c:tx>
      <c:layout>
        <c:manualLayout>
          <c:xMode val="factor"/>
          <c:yMode val="factor"/>
          <c:x val="0.0075"/>
          <c:y val="0.02575"/>
        </c:manualLayout>
      </c:layout>
      <c:spPr>
        <a:noFill/>
        <a:ln w="3175">
          <a:noFill/>
        </a:ln>
      </c:spPr>
    </c:title>
    <c:view3D>
      <c:rotX val="15"/>
      <c:hPercent val="100"/>
      <c:rotY val="0"/>
      <c:depthPercent val="100"/>
      <c:rAngAx val="1"/>
    </c:view3D>
    <c:plotArea>
      <c:layout>
        <c:manualLayout>
          <c:xMode val="edge"/>
          <c:yMode val="edge"/>
          <c:x val="0.31075"/>
          <c:y val="0.2935"/>
          <c:w val="0.38075"/>
          <c:h val="0.473"/>
        </c:manualLayout>
      </c:layout>
      <c:pie3DChart>
        <c:varyColors val="1"/>
        <c:ser>
          <c:idx val="0"/>
          <c:order val="0"/>
          <c:tx>
            <c:strRef>
              <c:f>'[1]TÍNH CHI PHÍ'!$L$100:$L$101</c:f>
              <c:strCache>
                <c:ptCount val="1"/>
                <c:pt idx="0">
                  <c:v>1 0</c:v>
                </c:pt>
              </c:strCache>
            </c:strRef>
          </c:tx>
          <c:spPr>
            <a:solidFill>
              <a:srgbClr val="C00000"/>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00B050"/>
              </a:solidFill>
              <a:ln w="3175">
                <a:noFill/>
              </a:ln>
            </c:spPr>
          </c:dPt>
          <c:dPt>
            <c:idx val="1"/>
            <c:spPr>
              <a:solidFill>
                <a:srgbClr val="C00000"/>
              </a:solidFill>
              <a:ln w="12700">
                <a:solidFill>
                  <a:srgbClr val="000000"/>
                </a:solidFill>
              </a:ln>
            </c:spPr>
          </c:dPt>
          <c:dLbls>
            <c:numFmt formatCode="0.00%" sourceLinked="0"/>
            <c:spPr>
              <a:noFill/>
              <a:ln w="3175">
                <a:noFill/>
              </a:ln>
            </c:spPr>
            <c:txPr>
              <a:bodyPr vert="horz" rot="0" anchor="ctr"/>
              <a:lstStyle/>
              <a:p>
                <a:pPr algn="ctr">
                  <a:defRPr lang="en-US" cap="none" sz="1050" b="0" i="1" u="none" baseline="0">
                    <a:solidFill>
                      <a:srgbClr val="000000"/>
                    </a:solidFill>
                  </a:defRPr>
                </a:pPr>
              </a:p>
            </c:txPr>
            <c:showLegendKey val="0"/>
            <c:showVal val="0"/>
            <c:showBubbleSize val="0"/>
            <c:showCatName val="0"/>
            <c:showSerName val="0"/>
            <c:showLeaderLines val="1"/>
            <c:showPercent val="1"/>
          </c:dLbls>
          <c:val>
            <c:numRef>
              <c:f>'[1]TÍNH CHI PHÍ'!$L$100:$L$101</c:f>
              <c:numCache>
                <c:ptCount val="2"/>
                <c:pt idx="0">
                  <c:v>1</c:v>
                </c:pt>
                <c:pt idx="1">
                  <c:v>0</c:v>
                </c:pt>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defRPr>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Chi phí tuân thủ TTHC hiện tại </a:t>
            </a:r>
            <a:r>
              <a:rPr lang="en-US" cap="none" sz="1400" b="1" i="0" u="none" baseline="0">
                <a:solidFill>
                  <a:srgbClr val="000000"/>
                </a:solidFill>
              </a:rPr>
              <a:t>và TTHC 
</a:t>
            </a:r>
            <a:r>
              <a:rPr lang="en-US" cap="none" sz="1400" b="1" i="0" u="none" baseline="0">
                <a:solidFill>
                  <a:srgbClr val="000000"/>
                </a:solidFill>
              </a:rPr>
              <a:t>dự kiến bãi bỏ</a:t>
            </a:r>
          </a:p>
        </c:rich>
      </c:tx>
      <c:layout>
        <c:manualLayout>
          <c:xMode val="factor"/>
          <c:yMode val="factor"/>
          <c:x val="0.0355"/>
          <c:y val="-0.02275"/>
        </c:manualLayout>
      </c:layout>
      <c:spPr>
        <a:noFill/>
        <a:ln w="3175">
          <a:noFill/>
        </a:ln>
      </c:spPr>
    </c:title>
    <c:plotArea>
      <c:layout>
        <c:manualLayout>
          <c:xMode val="edge"/>
          <c:yMode val="edge"/>
          <c:x val="0.1415"/>
          <c:y val="0.08575"/>
          <c:w val="0.8005"/>
          <c:h val="0.72525"/>
        </c:manualLayout>
      </c:layout>
      <c:barChart>
        <c:barDir val="col"/>
        <c:grouping val="clustered"/>
        <c:varyColors val="0"/>
        <c:ser>
          <c:idx val="0"/>
          <c:order val="0"/>
          <c:tx>
            <c:v>Chi phí hiện tại hoặc BHM</c:v>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0000"/>
              </a:solidFill>
              <a:ln w="3175">
                <a:noFill/>
              </a:ln>
            </c:spPr>
          </c:dPt>
          <c:dLbls>
            <c:numFmt formatCode="General" sourceLinked="1"/>
            <c:spPr>
              <a:noFill/>
              <a:ln w="25400">
                <a:solidFill>
                  <a:srgbClr val="FFFFFF"/>
                </a:solidFill>
              </a:ln>
            </c:spPr>
            <c:showLegendKey val="0"/>
            <c:showVal val="1"/>
            <c:showBubbleSize val="0"/>
            <c:showCatName val="0"/>
            <c:showSerName val="0"/>
            <c:showPercent val="0"/>
          </c:dLbls>
          <c:val>
            <c:numRef>
              <c:f>'14. Cấp lại GPVT (bỏ)'!$K$27</c:f>
              <c:numCache/>
            </c:numRef>
          </c:val>
        </c:ser>
        <c:ser>
          <c:idx val="1"/>
          <c:order val="1"/>
          <c:tx>
            <c:v>Chi phí sau SĐ hoặc BB</c:v>
          </c:tx>
          <c:spPr>
            <a:solidFill>
              <a:srgbClr val="92D05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2D050"/>
              </a:solidFill>
              <a:ln w="3175">
                <a:noFill/>
              </a:ln>
            </c:spPr>
          </c:dPt>
          <c:dLbls>
            <c:numFmt formatCode="General" sourceLinked="1"/>
            <c:spPr>
              <a:noFill/>
              <a:ln w="3175">
                <a:noFill/>
              </a:ln>
            </c:spPr>
            <c:showLegendKey val="0"/>
            <c:showVal val="1"/>
            <c:showBubbleSize val="0"/>
            <c:showCatName val="0"/>
            <c:showSerName val="0"/>
            <c:showPercent val="0"/>
          </c:dLbls>
          <c:val>
            <c:numRef>
              <c:f>'14. Cấp lại GPVT (bỏ)'!$K$44</c:f>
              <c:numCache/>
            </c:numRef>
          </c:val>
        </c:ser>
        <c:axId val="51116426"/>
        <c:axId val="57394651"/>
      </c:barChart>
      <c:catAx>
        <c:axId val="51116426"/>
        <c:scaling>
          <c:orientation val="minMax"/>
        </c:scaling>
        <c:axPos val="b"/>
        <c:delete val="1"/>
        <c:majorTickMark val="out"/>
        <c:minorTickMark val="none"/>
        <c:tickLblPos val="nextTo"/>
        <c:crossAx val="57394651"/>
        <c:crosses val="autoZero"/>
        <c:auto val="1"/>
        <c:lblOffset val="100"/>
        <c:tickLblSkip val="1"/>
        <c:noMultiLvlLbl val="0"/>
      </c:catAx>
      <c:valAx>
        <c:axId val="57394651"/>
        <c:scaling>
          <c:orientation val="minMax"/>
        </c:scaling>
        <c:axPos val="l"/>
        <c:majorGridlines>
          <c:spPr>
            <a:ln w="3175">
              <a:solidFill>
                <a:srgbClr val="C0C0C0"/>
              </a:solidFill>
            </a:ln>
          </c:spPr>
        </c:majorGridlines>
        <c:delete val="0"/>
        <c:numFmt formatCode="General" sourceLinked="1"/>
        <c:majorTickMark val="out"/>
        <c:minorTickMark val="none"/>
        <c:tickLblPos val="nextTo"/>
        <c:spPr>
          <a:ln w="3175">
            <a:solidFill>
              <a:srgbClr val="000000"/>
            </a:solidFill>
          </a:ln>
        </c:spPr>
        <c:crossAx val="51116426"/>
        <c:crossesAt val="1"/>
        <c:crossBetween val="between"/>
        <c:dispUnits/>
      </c:valAx>
      <c:spPr>
        <a:noFill/>
        <a:ln>
          <a:noFill/>
        </a:ln>
      </c:spPr>
    </c:plotArea>
    <c:legend>
      <c:legendPos val="r"/>
      <c:layout>
        <c:manualLayout>
          <c:xMode val="edge"/>
          <c:yMode val="edge"/>
          <c:x val="0.186"/>
          <c:y val="0.86575"/>
          <c:w val="0.74825"/>
          <c:h val="0.0785"/>
        </c:manualLayout>
      </c:layout>
      <c:overlay val="0"/>
      <c:spPr>
        <a:solidFill>
          <a:srgbClr val="FFFFFF"/>
        </a:solidFill>
        <a:ln w="3175">
          <a:noFill/>
        </a:ln>
      </c:sp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Chi phí tuân thủ TTHC còn lại (màu </a:t>
            </a:r>
            <a:r>
              <a:rPr lang="en-US" cap="none" sz="1400" b="1" i="0" u="none" baseline="0">
                <a:solidFill>
                  <a:srgbClr val="000000"/>
                </a:solidFill>
              </a:rPr>
              <a:t>đỏ</a:t>
            </a:r>
            <a:r>
              <a:rPr lang="en-US" cap="none" sz="1400" b="1" i="0" u="none" baseline="0">
                <a:solidFill>
                  <a:srgbClr val="000000"/>
                </a:solidFill>
              </a:rPr>
              <a:t>) và Chi phí tuân thủ TTHC cắt giảm được (màu xanh) </a:t>
            </a:r>
            <a:r>
              <a:rPr lang="en-US" cap="none" sz="1400" b="1" i="0" u="none" baseline="0">
                <a:solidFill>
                  <a:srgbClr val="000000"/>
                </a:solidFill>
              </a:rPr>
              <a:t>dự kiến bãi bỏ</a:t>
            </a:r>
          </a:p>
        </c:rich>
      </c:tx>
      <c:layout>
        <c:manualLayout>
          <c:xMode val="factor"/>
          <c:yMode val="factor"/>
          <c:x val="0"/>
          <c:y val="0.02225"/>
        </c:manualLayout>
      </c:layout>
      <c:spPr>
        <a:noFill/>
        <a:ln w="3175">
          <a:noFill/>
        </a:ln>
      </c:spPr>
    </c:title>
    <c:view3D>
      <c:rotX val="15"/>
      <c:hPercent val="100"/>
      <c:rotY val="0"/>
      <c:depthPercent val="100"/>
      <c:rAngAx val="1"/>
    </c:view3D>
    <c:plotArea>
      <c:layout>
        <c:manualLayout>
          <c:xMode val="edge"/>
          <c:yMode val="edge"/>
          <c:x val="0.31025"/>
          <c:y val="0.291"/>
          <c:w val="0.3815"/>
          <c:h val="0.477"/>
        </c:manualLayout>
      </c:layout>
      <c:pie3DChart>
        <c:varyColors val="1"/>
        <c:ser>
          <c:idx val="0"/>
          <c:order val="0"/>
          <c:tx>
            <c:strRef>
              <c:f>'14. Cấp lại GPVT (bỏ)'!$L$88:$L$89</c:f>
              <c:strCache>
                <c:ptCount val="1"/>
                <c:pt idx="0">
                  <c:v>100.0% 0.0%</c:v>
                </c:pt>
              </c:strCache>
            </c:strRef>
          </c:tx>
          <c:spPr>
            <a:solidFill>
              <a:srgbClr val="C00000"/>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00B050"/>
              </a:solidFill>
              <a:ln w="3175">
                <a:noFill/>
              </a:ln>
            </c:spPr>
          </c:dPt>
          <c:dPt>
            <c:idx val="1"/>
            <c:spPr>
              <a:solidFill>
                <a:srgbClr val="C00000"/>
              </a:solidFill>
              <a:ln w="12700">
                <a:solidFill>
                  <a:srgbClr val="000000"/>
                </a:solidFill>
              </a:ln>
            </c:spPr>
          </c:dPt>
          <c:dLbls>
            <c:numFmt formatCode="0.00%" sourceLinked="0"/>
            <c:spPr>
              <a:noFill/>
              <a:ln w="3175">
                <a:noFill/>
              </a:ln>
            </c:spPr>
            <c:txPr>
              <a:bodyPr vert="horz" rot="0" anchor="ctr"/>
              <a:lstStyle/>
              <a:p>
                <a:pPr algn="ctr">
                  <a:defRPr lang="en-US" cap="none" sz="1050" b="0" i="1" u="none" baseline="0">
                    <a:solidFill>
                      <a:srgbClr val="000000"/>
                    </a:solidFill>
                  </a:defRPr>
                </a:pPr>
              </a:p>
            </c:txPr>
            <c:showLegendKey val="0"/>
            <c:showVal val="0"/>
            <c:showBubbleSize val="0"/>
            <c:showCatName val="0"/>
            <c:showSerName val="0"/>
            <c:showLeaderLines val="1"/>
            <c:showPercent val="1"/>
          </c:dLbls>
          <c:val>
            <c:numRef>
              <c:f>'14. Cấp lại GPVT (bỏ)'!$L$88:$L$89</c:f>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defRPr>
      </a:pPr>
    </a:p>
  </c:txPr>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Chi phí tuân thủ TTHC hiện tại </a:t>
            </a:r>
            <a:r>
              <a:rPr lang="en-US" cap="none" sz="1400" b="1" i="0" u="none" baseline="0">
                <a:solidFill>
                  <a:srgbClr val="000000"/>
                </a:solidFill>
              </a:rPr>
              <a:t>và TTHC 
</a:t>
            </a:r>
            <a:r>
              <a:rPr lang="en-US" cap="none" sz="1400" b="1" i="0" u="none" baseline="0">
                <a:solidFill>
                  <a:srgbClr val="000000"/>
                </a:solidFill>
              </a:rPr>
              <a:t>dự kiến bãi bỏ</a:t>
            </a:r>
          </a:p>
        </c:rich>
      </c:tx>
      <c:layout>
        <c:manualLayout>
          <c:xMode val="factor"/>
          <c:yMode val="factor"/>
          <c:x val="0.0355"/>
          <c:y val="-0.02275"/>
        </c:manualLayout>
      </c:layout>
      <c:spPr>
        <a:noFill/>
        <a:ln w="3175">
          <a:noFill/>
        </a:ln>
      </c:spPr>
    </c:title>
    <c:plotArea>
      <c:layout>
        <c:manualLayout>
          <c:xMode val="edge"/>
          <c:yMode val="edge"/>
          <c:x val="0.121"/>
          <c:y val="0.11475"/>
          <c:w val="0.821"/>
          <c:h val="0.7075"/>
        </c:manualLayout>
      </c:layout>
      <c:barChart>
        <c:barDir val="col"/>
        <c:grouping val="clustered"/>
        <c:varyColors val="0"/>
        <c:ser>
          <c:idx val="0"/>
          <c:order val="0"/>
          <c:tx>
            <c:v>Chi phí hiện tại hoặc BHM</c:v>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0000"/>
              </a:solidFill>
              <a:ln w="3175">
                <a:noFill/>
              </a:ln>
            </c:spPr>
          </c:dPt>
          <c:dLbls>
            <c:numFmt formatCode="General" sourceLinked="1"/>
            <c:spPr>
              <a:noFill/>
              <a:ln w="25400">
                <a:solidFill>
                  <a:srgbClr val="FFFFFF"/>
                </a:solidFill>
              </a:ln>
            </c:spPr>
            <c:showLegendKey val="0"/>
            <c:showVal val="1"/>
            <c:showBubbleSize val="0"/>
            <c:showCatName val="0"/>
            <c:showSerName val="0"/>
            <c:showPercent val="0"/>
          </c:dLbls>
          <c:val>
            <c:numRef>
              <c:f>'15. Hiệp thương GQTC'!$K$27</c:f>
              <c:numCache/>
            </c:numRef>
          </c:val>
        </c:ser>
        <c:ser>
          <c:idx val="1"/>
          <c:order val="1"/>
          <c:tx>
            <c:v>Chi phí sau SĐ hoặc BB</c:v>
          </c:tx>
          <c:spPr>
            <a:solidFill>
              <a:srgbClr val="92D05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2D050"/>
              </a:solidFill>
              <a:ln w="3175">
                <a:noFill/>
              </a:ln>
            </c:spPr>
          </c:dPt>
          <c:dLbls>
            <c:numFmt formatCode="General" sourceLinked="1"/>
            <c:spPr>
              <a:noFill/>
              <a:ln w="3175">
                <a:noFill/>
              </a:ln>
            </c:spPr>
            <c:showLegendKey val="0"/>
            <c:showVal val="1"/>
            <c:showBubbleSize val="0"/>
            <c:showCatName val="0"/>
            <c:showSerName val="0"/>
            <c:showPercent val="0"/>
          </c:dLbls>
          <c:val>
            <c:numRef>
              <c:f>'15. Hiệp thương GQTC'!$K$44</c:f>
              <c:numCache/>
            </c:numRef>
          </c:val>
        </c:ser>
        <c:axId val="46789812"/>
        <c:axId val="18455125"/>
      </c:barChart>
      <c:catAx>
        <c:axId val="46789812"/>
        <c:scaling>
          <c:orientation val="minMax"/>
        </c:scaling>
        <c:axPos val="b"/>
        <c:delete val="1"/>
        <c:majorTickMark val="out"/>
        <c:minorTickMark val="none"/>
        <c:tickLblPos val="nextTo"/>
        <c:crossAx val="18455125"/>
        <c:crosses val="autoZero"/>
        <c:auto val="1"/>
        <c:lblOffset val="100"/>
        <c:tickLblSkip val="1"/>
        <c:noMultiLvlLbl val="0"/>
      </c:catAx>
      <c:valAx>
        <c:axId val="18455125"/>
        <c:scaling>
          <c:orientation val="minMax"/>
        </c:scaling>
        <c:axPos val="l"/>
        <c:majorGridlines>
          <c:spPr>
            <a:ln w="3175">
              <a:solidFill>
                <a:srgbClr val="C0C0C0"/>
              </a:solidFill>
            </a:ln>
          </c:spPr>
        </c:majorGridlines>
        <c:delete val="0"/>
        <c:numFmt formatCode="General" sourceLinked="1"/>
        <c:majorTickMark val="out"/>
        <c:minorTickMark val="none"/>
        <c:tickLblPos val="nextTo"/>
        <c:spPr>
          <a:ln w="3175">
            <a:solidFill>
              <a:srgbClr val="000000"/>
            </a:solidFill>
          </a:ln>
        </c:spPr>
        <c:crossAx val="46789812"/>
        <c:crossesAt val="1"/>
        <c:crossBetween val="between"/>
        <c:dispUnits/>
      </c:valAx>
      <c:spPr>
        <a:noFill/>
        <a:ln>
          <a:noFill/>
        </a:ln>
      </c:spPr>
    </c:plotArea>
    <c:legend>
      <c:legendPos val="r"/>
      <c:layout>
        <c:manualLayout>
          <c:xMode val="edge"/>
          <c:yMode val="edge"/>
          <c:x val="0.186"/>
          <c:y val="0.86575"/>
          <c:w val="0.74825"/>
          <c:h val="0.0785"/>
        </c:manualLayout>
      </c:layout>
      <c:overlay val="0"/>
      <c:spPr>
        <a:solidFill>
          <a:srgbClr val="FFFFFF"/>
        </a:solidFill>
        <a:ln w="3175">
          <a:noFill/>
        </a:ln>
      </c:sp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Chi phí tuân thủ TTHC còn lại (màu </a:t>
            </a:r>
            <a:r>
              <a:rPr lang="en-US" cap="none" sz="1400" b="1" i="0" u="none" baseline="0">
                <a:solidFill>
                  <a:srgbClr val="000000"/>
                </a:solidFill>
              </a:rPr>
              <a:t>đỏ</a:t>
            </a:r>
            <a:r>
              <a:rPr lang="en-US" cap="none" sz="1400" b="1" i="0" u="none" baseline="0">
                <a:solidFill>
                  <a:srgbClr val="000000"/>
                </a:solidFill>
              </a:rPr>
              <a:t>) và Chi phí tuân thủ TTHC cắt giảm được (màu xanh) </a:t>
            </a:r>
            <a:r>
              <a:rPr lang="en-US" cap="none" sz="1400" b="1" i="0" u="none" baseline="0">
                <a:solidFill>
                  <a:srgbClr val="000000"/>
                </a:solidFill>
              </a:rPr>
              <a:t>dự kiến bãi bỏ</a:t>
            </a:r>
          </a:p>
        </c:rich>
      </c:tx>
      <c:layout>
        <c:manualLayout>
          <c:xMode val="factor"/>
          <c:yMode val="factor"/>
          <c:x val="-0.00125"/>
          <c:y val="0.0225"/>
        </c:manualLayout>
      </c:layout>
      <c:spPr>
        <a:noFill/>
        <a:ln w="3175">
          <a:noFill/>
        </a:ln>
      </c:spPr>
    </c:title>
    <c:view3D>
      <c:rotX val="15"/>
      <c:hPercent val="100"/>
      <c:rotY val="0"/>
      <c:depthPercent val="100"/>
      <c:rAngAx val="1"/>
    </c:view3D>
    <c:plotArea>
      <c:layout>
        <c:manualLayout>
          <c:xMode val="edge"/>
          <c:yMode val="edge"/>
          <c:x val="0.31025"/>
          <c:y val="0.29125"/>
          <c:w val="0.3815"/>
          <c:h val="0.47675"/>
        </c:manualLayout>
      </c:layout>
      <c:pie3DChart>
        <c:varyColors val="1"/>
        <c:ser>
          <c:idx val="0"/>
          <c:order val="0"/>
          <c:tx>
            <c:strRef>
              <c:f>'1. GPKDDVVT (bỏ)'!$L$102:$L$103</c:f>
              <c:strCache>
                <c:ptCount val="1"/>
                <c:pt idx="0">
                  <c:v>100.0% 0.0%</c:v>
                </c:pt>
              </c:strCache>
            </c:strRef>
          </c:tx>
          <c:spPr>
            <a:solidFill>
              <a:srgbClr val="C00000"/>
            </a:solidFill>
            <a:ln w="12700">
              <a:solidFill>
                <a:srgbClr val="000000"/>
              </a:solidFill>
            </a:ln>
          </c:spPr>
          <c:explosion val="59"/>
          <c:extLst>
            <c:ext xmlns:c14="http://schemas.microsoft.com/office/drawing/2007/8/2/chart" uri="{6F2FDCE9-48DA-4B69-8628-5D25D57E5C99}">
              <c14:invertSolidFillFmt>
                <c14:spPr>
                  <a:solidFill>
                    <a:srgbClr val="FFFFFF"/>
                  </a:solidFill>
                </c14:spPr>
              </c14:invertSolidFillFmt>
            </c:ext>
          </c:extLst>
          <c:dPt>
            <c:idx val="0"/>
            <c:spPr>
              <a:solidFill>
                <a:srgbClr val="00B050"/>
              </a:solidFill>
              <a:ln w="3175">
                <a:noFill/>
              </a:ln>
            </c:spPr>
          </c:dPt>
          <c:dPt>
            <c:idx val="1"/>
            <c:spPr>
              <a:solidFill>
                <a:srgbClr val="C00000"/>
              </a:solidFill>
              <a:ln w="12700">
                <a:solidFill>
                  <a:srgbClr val="000000"/>
                </a:solidFill>
              </a:ln>
            </c:spPr>
          </c:dPt>
          <c:dLbls>
            <c:numFmt formatCode="0.00%" sourceLinked="0"/>
            <c:spPr>
              <a:noFill/>
              <a:ln w="3175">
                <a:noFill/>
              </a:ln>
            </c:spPr>
            <c:txPr>
              <a:bodyPr vert="horz" rot="0" anchor="ctr"/>
              <a:lstStyle/>
              <a:p>
                <a:pPr algn="ctr">
                  <a:defRPr lang="en-US" cap="none" sz="1050" b="0" i="1" u="none" baseline="0">
                    <a:solidFill>
                      <a:srgbClr val="000000"/>
                    </a:solidFill>
                  </a:defRPr>
                </a:pPr>
              </a:p>
            </c:txPr>
            <c:showLegendKey val="0"/>
            <c:showVal val="0"/>
            <c:showBubbleSize val="0"/>
            <c:showCatName val="0"/>
            <c:showSerName val="0"/>
            <c:showLeaderLines val="1"/>
            <c:showPercent val="1"/>
          </c:dLbls>
          <c:val>
            <c:numRef>
              <c:f>'1. GPKDDVVT (bỏ)'!$L$102:$L$103</c:f>
              <c:numCache>
                <c:ptCount val="2"/>
                <c:pt idx="0">
                  <c:v>1</c:v>
                </c:pt>
                <c:pt idx="1">
                  <c:v>0</c:v>
                </c:pt>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defRPr>
      </a:pPr>
    </a:p>
  </c:txPr>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Chi phí tuân thủ TTHC còn lại (màu </a:t>
            </a:r>
            <a:r>
              <a:rPr lang="en-US" cap="none" sz="1400" b="1" i="0" u="none" baseline="0">
                <a:solidFill>
                  <a:srgbClr val="000000"/>
                </a:solidFill>
              </a:rPr>
              <a:t>đỏ</a:t>
            </a:r>
            <a:r>
              <a:rPr lang="en-US" cap="none" sz="1400" b="1" i="0" u="none" baseline="0">
                <a:solidFill>
                  <a:srgbClr val="000000"/>
                </a:solidFill>
              </a:rPr>
              <a:t>) và Chi phí tuân thủ TTHC cắt giảm được (màu xanh) </a:t>
            </a:r>
            <a:r>
              <a:rPr lang="en-US" cap="none" sz="1400" b="1" i="0" u="none" baseline="0">
                <a:solidFill>
                  <a:srgbClr val="000000"/>
                </a:solidFill>
              </a:rPr>
              <a:t>dự kiến bãi bỏ</a:t>
            </a:r>
          </a:p>
        </c:rich>
      </c:tx>
      <c:layout>
        <c:manualLayout>
          <c:xMode val="factor"/>
          <c:yMode val="factor"/>
          <c:x val="0"/>
          <c:y val="0.0225"/>
        </c:manualLayout>
      </c:layout>
      <c:spPr>
        <a:noFill/>
        <a:ln w="3175">
          <a:noFill/>
        </a:ln>
      </c:spPr>
    </c:title>
    <c:view3D>
      <c:rotX val="15"/>
      <c:hPercent val="100"/>
      <c:rotY val="0"/>
      <c:depthPercent val="100"/>
      <c:rAngAx val="1"/>
    </c:view3D>
    <c:plotArea>
      <c:layout>
        <c:manualLayout>
          <c:xMode val="edge"/>
          <c:yMode val="edge"/>
          <c:x val="0.31025"/>
          <c:y val="0.2915"/>
          <c:w val="0.3815"/>
          <c:h val="0.4765"/>
        </c:manualLayout>
      </c:layout>
      <c:pie3DChart>
        <c:varyColors val="1"/>
        <c:ser>
          <c:idx val="0"/>
          <c:order val="0"/>
          <c:tx>
            <c:strRef>
              <c:f>'15. Hiệp thương GQTC'!$L$88:$L$89</c:f>
              <c:strCache>
                <c:ptCount val="1"/>
                <c:pt idx="0">
                  <c:v>100.0% 0.0%</c:v>
                </c:pt>
              </c:strCache>
            </c:strRef>
          </c:tx>
          <c:spPr>
            <a:solidFill>
              <a:srgbClr val="C00000"/>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00B050"/>
              </a:solidFill>
              <a:ln w="3175">
                <a:noFill/>
              </a:ln>
            </c:spPr>
          </c:dPt>
          <c:dPt>
            <c:idx val="1"/>
            <c:spPr>
              <a:solidFill>
                <a:srgbClr val="C00000"/>
              </a:solidFill>
              <a:ln w="12700">
                <a:solidFill>
                  <a:srgbClr val="000000"/>
                </a:solidFill>
              </a:ln>
            </c:spPr>
          </c:dPt>
          <c:dLbls>
            <c:numFmt formatCode="0.00%" sourceLinked="0"/>
            <c:spPr>
              <a:noFill/>
              <a:ln w="3175">
                <a:noFill/>
              </a:ln>
            </c:spPr>
            <c:txPr>
              <a:bodyPr vert="horz" rot="0" anchor="ctr"/>
              <a:lstStyle/>
              <a:p>
                <a:pPr algn="ctr">
                  <a:defRPr lang="en-US" cap="none" sz="1050" b="0" i="1" u="none" baseline="0">
                    <a:solidFill>
                      <a:srgbClr val="000000"/>
                    </a:solidFill>
                  </a:defRPr>
                </a:pPr>
              </a:p>
            </c:txPr>
            <c:showLegendKey val="0"/>
            <c:showVal val="0"/>
            <c:showBubbleSize val="0"/>
            <c:showCatName val="0"/>
            <c:showSerName val="0"/>
            <c:showLeaderLines val="1"/>
            <c:showPercent val="1"/>
          </c:dLbls>
          <c:val>
            <c:numRef>
              <c:f>'15. Hiệp thương GQTC'!$L$88:$L$89</c:f>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Chi phí tuân thủ TTHC hiện tại </a:t>
            </a:r>
            <a:r>
              <a:rPr lang="en-US" cap="none" sz="1400" b="1" i="0" u="none" baseline="0">
                <a:solidFill>
                  <a:srgbClr val="000000"/>
                </a:solidFill>
              </a:rPr>
              <a:t>và TTHC 
</a:t>
            </a:r>
            <a:r>
              <a:rPr lang="en-US" cap="none" sz="1400" b="1" i="0" u="none" baseline="0">
                <a:solidFill>
                  <a:srgbClr val="000000"/>
                </a:solidFill>
              </a:rPr>
              <a:t>dự kiến bãi bỏ</a:t>
            </a:r>
          </a:p>
        </c:rich>
      </c:tx>
      <c:layout>
        <c:manualLayout>
          <c:xMode val="factor"/>
          <c:yMode val="factor"/>
          <c:x val="0.0355"/>
          <c:y val="-0.02275"/>
        </c:manualLayout>
      </c:layout>
      <c:spPr>
        <a:noFill/>
        <a:ln w="3175">
          <a:noFill/>
        </a:ln>
      </c:spPr>
    </c:title>
    <c:plotArea>
      <c:layout>
        <c:manualLayout>
          <c:xMode val="edge"/>
          <c:yMode val="edge"/>
          <c:x val="0.127"/>
          <c:y val="0.08425"/>
          <c:w val="0.815"/>
          <c:h val="0.728"/>
        </c:manualLayout>
      </c:layout>
      <c:barChart>
        <c:barDir val="col"/>
        <c:grouping val="clustered"/>
        <c:varyColors val="0"/>
        <c:ser>
          <c:idx val="0"/>
          <c:order val="0"/>
          <c:tx>
            <c:v>Chi phí hiện tại hoặc BHM</c:v>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0000"/>
              </a:solidFill>
              <a:ln w="3175">
                <a:noFill/>
              </a:ln>
            </c:spPr>
          </c:dPt>
          <c:dLbls>
            <c:numFmt formatCode="General" sourceLinked="1"/>
            <c:spPr>
              <a:noFill/>
              <a:ln w="25400">
                <a:solidFill>
                  <a:srgbClr val="FFFFFF"/>
                </a:solidFill>
              </a:ln>
            </c:spPr>
            <c:showLegendKey val="0"/>
            <c:showVal val="1"/>
            <c:showBubbleSize val="0"/>
            <c:showCatName val="0"/>
            <c:showSerName val="0"/>
            <c:showPercent val="0"/>
          </c:dLbls>
          <c:val>
            <c:numRef>
              <c:f>'3. cấp lại GPKDDVVT (bỏ)'!$K$27</c:f>
              <c:numCache/>
            </c:numRef>
          </c:val>
        </c:ser>
        <c:ser>
          <c:idx val="1"/>
          <c:order val="1"/>
          <c:tx>
            <c:v>Chi phí sau SĐ hoặc BB</c:v>
          </c:tx>
          <c:spPr>
            <a:solidFill>
              <a:srgbClr val="92D05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2D050"/>
              </a:solidFill>
              <a:ln w="3175">
                <a:noFill/>
              </a:ln>
            </c:spPr>
          </c:dPt>
          <c:dLbls>
            <c:numFmt formatCode="General" sourceLinked="1"/>
            <c:spPr>
              <a:noFill/>
              <a:ln w="3175">
                <a:noFill/>
              </a:ln>
            </c:spPr>
            <c:showLegendKey val="0"/>
            <c:showVal val="1"/>
            <c:showBubbleSize val="0"/>
            <c:showCatName val="0"/>
            <c:showSerName val="0"/>
            <c:showPercent val="0"/>
          </c:dLbls>
          <c:val>
            <c:numRef>
              <c:f>'3. cấp lại GPKDDVVT (bỏ)'!$K$44</c:f>
              <c:numCache/>
            </c:numRef>
          </c:val>
        </c:ser>
        <c:axId val="27851976"/>
        <c:axId val="49341193"/>
      </c:barChart>
      <c:catAx>
        <c:axId val="27851976"/>
        <c:scaling>
          <c:orientation val="minMax"/>
        </c:scaling>
        <c:axPos val="b"/>
        <c:delete val="1"/>
        <c:majorTickMark val="out"/>
        <c:minorTickMark val="none"/>
        <c:tickLblPos val="nextTo"/>
        <c:crossAx val="49341193"/>
        <c:crosses val="autoZero"/>
        <c:auto val="1"/>
        <c:lblOffset val="100"/>
        <c:tickLblSkip val="1"/>
        <c:noMultiLvlLbl val="0"/>
      </c:catAx>
      <c:valAx>
        <c:axId val="49341193"/>
        <c:scaling>
          <c:orientation val="minMax"/>
        </c:scaling>
        <c:axPos val="l"/>
        <c:majorGridlines>
          <c:spPr>
            <a:ln w="3175">
              <a:solidFill>
                <a:srgbClr val="C0C0C0"/>
              </a:solidFill>
            </a:ln>
          </c:spPr>
        </c:majorGridlines>
        <c:delete val="0"/>
        <c:numFmt formatCode="General" sourceLinked="1"/>
        <c:majorTickMark val="out"/>
        <c:minorTickMark val="none"/>
        <c:tickLblPos val="nextTo"/>
        <c:spPr>
          <a:ln w="3175">
            <a:solidFill>
              <a:srgbClr val="000000"/>
            </a:solidFill>
          </a:ln>
        </c:spPr>
        <c:crossAx val="27851976"/>
        <c:crossesAt val="1"/>
        <c:crossBetween val="between"/>
        <c:dispUnits/>
      </c:valAx>
      <c:spPr>
        <a:noFill/>
        <a:ln>
          <a:noFill/>
        </a:ln>
      </c:spPr>
    </c:plotArea>
    <c:legend>
      <c:legendPos val="r"/>
      <c:layout>
        <c:manualLayout>
          <c:xMode val="edge"/>
          <c:yMode val="edge"/>
          <c:x val="0.1875"/>
          <c:y val="0.8655"/>
          <c:w val="0.74825"/>
          <c:h val="0.07875"/>
        </c:manualLayout>
      </c:layout>
      <c:overlay val="0"/>
      <c:spPr>
        <a:solidFill>
          <a:srgbClr val="FFFFFF"/>
        </a:solidFill>
        <a:ln w="3175">
          <a:noFill/>
        </a:ln>
      </c:sp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Chi phí tuân thủ TTHC còn lại (màu </a:t>
            </a:r>
            <a:r>
              <a:rPr lang="en-US" cap="none" sz="1400" b="1" i="0" u="none" baseline="0">
                <a:solidFill>
                  <a:srgbClr val="000000"/>
                </a:solidFill>
              </a:rPr>
              <a:t>đỏ</a:t>
            </a:r>
            <a:r>
              <a:rPr lang="en-US" cap="none" sz="1400" b="1" i="0" u="none" baseline="0">
                <a:solidFill>
                  <a:srgbClr val="000000"/>
                </a:solidFill>
              </a:rPr>
              <a:t>) và Chi phí tuân thủ TTHC cắt giảm được (màu xanh) </a:t>
            </a:r>
            <a:r>
              <a:rPr lang="en-US" cap="none" sz="1400" b="1" i="0" u="none" baseline="0">
                <a:solidFill>
                  <a:srgbClr val="000000"/>
                </a:solidFill>
              </a:rPr>
              <a:t>dự kiến bãi bỏ</a:t>
            </a:r>
          </a:p>
        </c:rich>
      </c:tx>
      <c:layout>
        <c:manualLayout>
          <c:xMode val="factor"/>
          <c:yMode val="factor"/>
          <c:x val="0"/>
          <c:y val="0.02225"/>
        </c:manualLayout>
      </c:layout>
      <c:spPr>
        <a:noFill/>
        <a:ln w="3175">
          <a:noFill/>
        </a:ln>
      </c:spPr>
    </c:title>
    <c:view3D>
      <c:rotX val="15"/>
      <c:hPercent val="100"/>
      <c:rotY val="0"/>
      <c:depthPercent val="100"/>
      <c:rAngAx val="1"/>
    </c:view3D>
    <c:plotArea>
      <c:layout>
        <c:manualLayout>
          <c:xMode val="edge"/>
          <c:yMode val="edge"/>
          <c:x val="0.31025"/>
          <c:y val="0.291"/>
          <c:w val="0.3815"/>
          <c:h val="0.477"/>
        </c:manualLayout>
      </c:layout>
      <c:pie3DChart>
        <c:varyColors val="1"/>
        <c:ser>
          <c:idx val="0"/>
          <c:order val="0"/>
          <c:tx>
            <c:strRef>
              <c:f>'3. cấp lại GPKDDVVT (bỏ)'!$L$88:$L$89</c:f>
              <c:strCache>
                <c:ptCount val="1"/>
                <c:pt idx="0">
                  <c:v>100.0% 0.0%</c:v>
                </c:pt>
              </c:strCache>
            </c:strRef>
          </c:tx>
          <c:spPr>
            <a:solidFill>
              <a:srgbClr val="C00000"/>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00B050"/>
              </a:solidFill>
              <a:ln w="3175">
                <a:noFill/>
              </a:ln>
            </c:spPr>
          </c:dPt>
          <c:dPt>
            <c:idx val="1"/>
            <c:spPr>
              <a:solidFill>
                <a:srgbClr val="C00000"/>
              </a:solidFill>
              <a:ln w="12700">
                <a:solidFill>
                  <a:srgbClr val="000000"/>
                </a:solidFill>
              </a:ln>
            </c:spPr>
          </c:dPt>
          <c:dLbls>
            <c:numFmt formatCode="0.00%" sourceLinked="0"/>
            <c:spPr>
              <a:noFill/>
              <a:ln w="3175">
                <a:noFill/>
              </a:ln>
            </c:spPr>
            <c:txPr>
              <a:bodyPr vert="horz" rot="0" anchor="ctr"/>
              <a:lstStyle/>
              <a:p>
                <a:pPr algn="ctr">
                  <a:defRPr lang="en-US" cap="none" sz="1050" b="0" i="1" u="none" baseline="0">
                    <a:solidFill>
                      <a:srgbClr val="000000"/>
                    </a:solidFill>
                  </a:defRPr>
                </a:pPr>
              </a:p>
            </c:txPr>
            <c:showLegendKey val="0"/>
            <c:showVal val="0"/>
            <c:showBubbleSize val="0"/>
            <c:showCatName val="0"/>
            <c:showSerName val="0"/>
            <c:showLeaderLines val="1"/>
            <c:showPercent val="1"/>
          </c:dLbls>
          <c:val>
            <c:numRef>
              <c:f>'3. cấp lại GPKDDVVT (bỏ)'!$L$88:$L$89</c:f>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Chi phí tuân thủ TTHC hiện tại </a:t>
            </a:r>
            <a:r>
              <a:rPr lang="en-US" cap="none" sz="1400" b="1" i="0" u="none" baseline="0">
                <a:solidFill>
                  <a:srgbClr val="000000"/>
                </a:solidFill>
              </a:rPr>
              <a:t>và TTHC 
</a:t>
            </a:r>
            <a:r>
              <a:rPr lang="en-US" cap="none" sz="1400" b="1" i="0" u="none" baseline="0">
                <a:solidFill>
                  <a:srgbClr val="000000"/>
                </a:solidFill>
              </a:rPr>
              <a:t>dự kiến bãi bỏ</a:t>
            </a:r>
          </a:p>
        </c:rich>
      </c:tx>
      <c:layout>
        <c:manualLayout>
          <c:xMode val="factor"/>
          <c:yMode val="factor"/>
          <c:x val="0.0355"/>
          <c:y val="-0.02275"/>
        </c:manualLayout>
      </c:layout>
      <c:spPr>
        <a:noFill/>
        <a:ln w="3175">
          <a:noFill/>
        </a:ln>
      </c:spPr>
    </c:title>
    <c:plotArea>
      <c:layout>
        <c:manualLayout>
          <c:xMode val="edge"/>
          <c:yMode val="edge"/>
          <c:x val="0.11725"/>
          <c:y val="0.08575"/>
          <c:w val="0.82475"/>
          <c:h val="0.726"/>
        </c:manualLayout>
      </c:layout>
      <c:barChart>
        <c:barDir val="col"/>
        <c:grouping val="clustered"/>
        <c:varyColors val="0"/>
        <c:ser>
          <c:idx val="0"/>
          <c:order val="0"/>
          <c:tx>
            <c:v>Chi phí hiện tại hoặc BHM</c:v>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0000"/>
              </a:solidFill>
              <a:ln w="3175">
                <a:noFill/>
              </a:ln>
            </c:spPr>
          </c:dPt>
          <c:dLbls>
            <c:numFmt formatCode="General" sourceLinked="1"/>
            <c:spPr>
              <a:noFill/>
              <a:ln w="25400">
                <a:solidFill>
                  <a:srgbClr val="FFFFFF"/>
                </a:solidFill>
              </a:ln>
            </c:spPr>
            <c:showLegendKey val="0"/>
            <c:showVal val="1"/>
            <c:showBubbleSize val="0"/>
            <c:showCatName val="0"/>
            <c:showSerName val="0"/>
            <c:showPercent val="0"/>
          </c:dLbls>
          <c:val>
            <c:numRef>
              <c:f>'4. cấp mới GPKDDVVT (bỏ)'!$K$34</c:f>
              <c:numCache/>
            </c:numRef>
          </c:val>
        </c:ser>
        <c:ser>
          <c:idx val="1"/>
          <c:order val="1"/>
          <c:tx>
            <c:v>Chi phí sau SĐ hoặc BB</c:v>
          </c:tx>
          <c:spPr>
            <a:solidFill>
              <a:srgbClr val="92D05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2D050"/>
              </a:solidFill>
              <a:ln w="3175">
                <a:noFill/>
              </a:ln>
            </c:spPr>
          </c:dPt>
          <c:dLbls>
            <c:numFmt formatCode="General" sourceLinked="1"/>
            <c:spPr>
              <a:noFill/>
              <a:ln w="3175">
                <a:noFill/>
              </a:ln>
            </c:spPr>
            <c:showLegendKey val="0"/>
            <c:showVal val="1"/>
            <c:showBubbleSize val="0"/>
            <c:showCatName val="0"/>
            <c:showSerName val="0"/>
            <c:showPercent val="0"/>
          </c:dLbls>
          <c:val>
            <c:numRef>
              <c:f>'4. cấp mới GPKDDVVT (bỏ)'!$K$58</c:f>
              <c:numCache/>
            </c:numRef>
          </c:val>
        </c:ser>
        <c:axId val="41417554"/>
        <c:axId val="37213667"/>
      </c:barChart>
      <c:catAx>
        <c:axId val="41417554"/>
        <c:scaling>
          <c:orientation val="minMax"/>
        </c:scaling>
        <c:axPos val="b"/>
        <c:delete val="1"/>
        <c:majorTickMark val="out"/>
        <c:minorTickMark val="none"/>
        <c:tickLblPos val="nextTo"/>
        <c:crossAx val="37213667"/>
        <c:crosses val="autoZero"/>
        <c:auto val="1"/>
        <c:lblOffset val="100"/>
        <c:tickLblSkip val="1"/>
        <c:noMultiLvlLbl val="0"/>
      </c:catAx>
      <c:valAx>
        <c:axId val="37213667"/>
        <c:scaling>
          <c:orientation val="minMax"/>
        </c:scaling>
        <c:axPos val="l"/>
        <c:majorGridlines>
          <c:spPr>
            <a:ln w="3175">
              <a:solidFill>
                <a:srgbClr val="C0C0C0"/>
              </a:solidFill>
            </a:ln>
          </c:spPr>
        </c:majorGridlines>
        <c:delete val="0"/>
        <c:numFmt formatCode="General" sourceLinked="1"/>
        <c:majorTickMark val="out"/>
        <c:minorTickMark val="none"/>
        <c:tickLblPos val="nextTo"/>
        <c:spPr>
          <a:ln w="3175">
            <a:solidFill>
              <a:srgbClr val="000000"/>
            </a:solidFill>
          </a:ln>
        </c:spPr>
        <c:crossAx val="41417554"/>
        <c:crossesAt val="1"/>
        <c:crossBetween val="between"/>
        <c:dispUnits/>
      </c:valAx>
      <c:spPr>
        <a:noFill/>
        <a:ln>
          <a:noFill/>
        </a:ln>
      </c:spPr>
    </c:plotArea>
    <c:legend>
      <c:legendPos val="r"/>
      <c:layout>
        <c:manualLayout>
          <c:xMode val="edge"/>
          <c:yMode val="edge"/>
          <c:x val="0.186"/>
          <c:y val="0.86575"/>
          <c:w val="0.74825"/>
          <c:h val="0.0785"/>
        </c:manualLayout>
      </c:layout>
      <c:overlay val="0"/>
      <c:spPr>
        <a:solidFill>
          <a:srgbClr val="FFFFFF"/>
        </a:solidFill>
        <a:ln w="3175">
          <a:noFill/>
        </a:ln>
      </c:sp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Chi phí tuân thủ TTHC còn lại (màu </a:t>
            </a:r>
            <a:r>
              <a:rPr lang="en-US" cap="none" sz="1400" b="1" i="0" u="none" baseline="0">
                <a:solidFill>
                  <a:srgbClr val="000000"/>
                </a:solidFill>
              </a:rPr>
              <a:t>đỏ</a:t>
            </a:r>
            <a:r>
              <a:rPr lang="en-US" cap="none" sz="1400" b="1" i="0" u="none" baseline="0">
                <a:solidFill>
                  <a:srgbClr val="000000"/>
                </a:solidFill>
              </a:rPr>
              <a:t>) và Chi phí tuân thủ TTHC cắt giảm được (màu xanh) </a:t>
            </a:r>
            <a:r>
              <a:rPr lang="en-US" cap="none" sz="1400" b="1" i="0" u="none" baseline="0">
                <a:solidFill>
                  <a:srgbClr val="000000"/>
                </a:solidFill>
              </a:rPr>
              <a:t>dự kiến bãi bỏ</a:t>
            </a:r>
          </a:p>
        </c:rich>
      </c:tx>
      <c:layout>
        <c:manualLayout>
          <c:xMode val="factor"/>
          <c:yMode val="factor"/>
          <c:x val="0"/>
          <c:y val="0.02225"/>
        </c:manualLayout>
      </c:layout>
      <c:spPr>
        <a:noFill/>
        <a:ln w="3175">
          <a:noFill/>
        </a:ln>
      </c:spPr>
    </c:title>
    <c:view3D>
      <c:rotX val="15"/>
      <c:hPercent val="100"/>
      <c:rotY val="0"/>
      <c:depthPercent val="100"/>
      <c:rAngAx val="1"/>
    </c:view3D>
    <c:plotArea>
      <c:layout>
        <c:manualLayout>
          <c:xMode val="edge"/>
          <c:yMode val="edge"/>
          <c:x val="0.31025"/>
          <c:y val="0.291"/>
          <c:w val="0.3815"/>
          <c:h val="0.477"/>
        </c:manualLayout>
      </c:layout>
      <c:pie3DChart>
        <c:varyColors val="1"/>
        <c:ser>
          <c:idx val="0"/>
          <c:order val="0"/>
          <c:tx>
            <c:strRef>
              <c:f>'4. cấp mới GPKDDVVT (bỏ)'!$L$102:$L$103</c:f>
              <c:strCache>
                <c:ptCount val="1"/>
                <c:pt idx="0">
                  <c:v>100.0% 0.0%</c:v>
                </c:pt>
              </c:strCache>
            </c:strRef>
          </c:tx>
          <c:spPr>
            <a:solidFill>
              <a:srgbClr val="C00000"/>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00B050"/>
              </a:solidFill>
              <a:ln w="3175">
                <a:noFill/>
              </a:ln>
            </c:spPr>
          </c:dPt>
          <c:dPt>
            <c:idx val="1"/>
            <c:spPr>
              <a:solidFill>
                <a:srgbClr val="C00000"/>
              </a:solidFill>
              <a:ln w="12700">
                <a:solidFill>
                  <a:srgbClr val="000000"/>
                </a:solidFill>
              </a:ln>
            </c:spPr>
          </c:dPt>
          <c:dLbls>
            <c:numFmt formatCode="0.00%" sourceLinked="0"/>
            <c:spPr>
              <a:noFill/>
              <a:ln w="3175">
                <a:noFill/>
              </a:ln>
            </c:spPr>
            <c:txPr>
              <a:bodyPr vert="horz" rot="0" anchor="ctr"/>
              <a:lstStyle/>
              <a:p>
                <a:pPr algn="ctr">
                  <a:defRPr lang="en-US" cap="none" sz="1050" b="0" i="1" u="none" baseline="0">
                    <a:solidFill>
                      <a:srgbClr val="000000"/>
                    </a:solidFill>
                  </a:defRPr>
                </a:pPr>
              </a:p>
            </c:txPr>
            <c:showLegendKey val="0"/>
            <c:showVal val="0"/>
            <c:showBubbleSize val="0"/>
            <c:showCatName val="0"/>
            <c:showSerName val="0"/>
            <c:showLeaderLines val="1"/>
            <c:showPercent val="1"/>
          </c:dLbls>
          <c:val>
            <c:numRef>
              <c:f>'4. cấp mới GPKDDVVT (bỏ)'!$L$102:$L$103</c:f>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Chi phí tuân thủ TTHC hiện tại </a:t>
            </a:r>
            <a:r>
              <a:rPr lang="en-US" cap="none" sz="1400" b="1" i="0" u="none" baseline="0">
                <a:solidFill>
                  <a:srgbClr val="000000"/>
                </a:solidFill>
              </a:rPr>
              <a:t>và TTHC 
</a:t>
            </a:r>
            <a:r>
              <a:rPr lang="en-US" cap="none" sz="1400" b="1" i="0" u="none" baseline="0">
                <a:solidFill>
                  <a:srgbClr val="000000"/>
                </a:solidFill>
              </a:rPr>
              <a:t>dự kiến bãi bỏ</a:t>
            </a:r>
          </a:p>
        </c:rich>
      </c:tx>
      <c:layout>
        <c:manualLayout>
          <c:xMode val="factor"/>
          <c:yMode val="factor"/>
          <c:x val="0.0355"/>
          <c:y val="-0.02275"/>
        </c:manualLayout>
      </c:layout>
      <c:spPr>
        <a:noFill/>
        <a:ln w="3175">
          <a:noFill/>
        </a:ln>
      </c:spPr>
    </c:title>
    <c:plotArea>
      <c:layout>
        <c:manualLayout>
          <c:xMode val="edge"/>
          <c:yMode val="edge"/>
          <c:x val="0.127"/>
          <c:y val="0.08575"/>
          <c:w val="0.815"/>
          <c:h val="0.72525"/>
        </c:manualLayout>
      </c:layout>
      <c:barChart>
        <c:barDir val="col"/>
        <c:grouping val="clustered"/>
        <c:varyColors val="0"/>
        <c:ser>
          <c:idx val="0"/>
          <c:order val="0"/>
          <c:tx>
            <c:v>Chi phí hiện tại hoặc BHM</c:v>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0000"/>
              </a:solidFill>
              <a:ln w="3175">
                <a:noFill/>
              </a:ln>
            </c:spPr>
          </c:dPt>
          <c:dLbls>
            <c:numFmt formatCode="General" sourceLinked="1"/>
            <c:spPr>
              <a:noFill/>
              <a:ln w="25400">
                <a:solidFill>
                  <a:srgbClr val="FFFFFF"/>
                </a:solidFill>
              </a:ln>
            </c:spPr>
            <c:showLegendKey val="0"/>
            <c:showVal val="1"/>
            <c:showBubbleSize val="0"/>
            <c:showCatName val="0"/>
            <c:showSerName val="0"/>
            <c:showPercent val="0"/>
          </c:dLbls>
          <c:val>
            <c:numRef>
              <c:f>'5. gia hạn GPKDDVVT (bỏ)'!$K$28</c:f>
              <c:numCache/>
            </c:numRef>
          </c:val>
        </c:ser>
        <c:ser>
          <c:idx val="1"/>
          <c:order val="1"/>
          <c:tx>
            <c:v>Chi phí sau SĐ hoặc BB</c:v>
          </c:tx>
          <c:spPr>
            <a:solidFill>
              <a:srgbClr val="92D05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2D050"/>
              </a:solidFill>
              <a:ln w="3175">
                <a:noFill/>
              </a:ln>
            </c:spPr>
          </c:dPt>
          <c:dLbls>
            <c:numFmt formatCode="General" sourceLinked="1"/>
            <c:spPr>
              <a:noFill/>
              <a:ln w="3175">
                <a:noFill/>
              </a:ln>
            </c:spPr>
            <c:showLegendKey val="0"/>
            <c:showVal val="1"/>
            <c:showBubbleSize val="0"/>
            <c:showCatName val="0"/>
            <c:showSerName val="0"/>
            <c:showPercent val="0"/>
          </c:dLbls>
          <c:val>
            <c:numRef>
              <c:f>'5. gia hạn GPKDDVVT (bỏ)'!$K$46</c:f>
              <c:numCache/>
            </c:numRef>
          </c:val>
        </c:ser>
        <c:axId val="66487548"/>
        <c:axId val="61517021"/>
      </c:barChart>
      <c:catAx>
        <c:axId val="66487548"/>
        <c:scaling>
          <c:orientation val="minMax"/>
        </c:scaling>
        <c:axPos val="b"/>
        <c:delete val="1"/>
        <c:majorTickMark val="out"/>
        <c:minorTickMark val="none"/>
        <c:tickLblPos val="nextTo"/>
        <c:crossAx val="61517021"/>
        <c:crosses val="autoZero"/>
        <c:auto val="1"/>
        <c:lblOffset val="100"/>
        <c:tickLblSkip val="1"/>
        <c:noMultiLvlLbl val="0"/>
      </c:catAx>
      <c:valAx>
        <c:axId val="61517021"/>
        <c:scaling>
          <c:orientation val="minMax"/>
        </c:scaling>
        <c:axPos val="l"/>
        <c:majorGridlines>
          <c:spPr>
            <a:ln w="3175">
              <a:solidFill>
                <a:srgbClr val="C0C0C0"/>
              </a:solidFill>
            </a:ln>
          </c:spPr>
        </c:majorGridlines>
        <c:delete val="0"/>
        <c:numFmt formatCode="General" sourceLinked="1"/>
        <c:majorTickMark val="out"/>
        <c:minorTickMark val="none"/>
        <c:tickLblPos val="nextTo"/>
        <c:spPr>
          <a:ln w="3175">
            <a:solidFill>
              <a:srgbClr val="000000"/>
            </a:solidFill>
          </a:ln>
        </c:spPr>
        <c:crossAx val="66487548"/>
        <c:crossesAt val="1"/>
        <c:crossBetween val="between"/>
        <c:dispUnits/>
      </c:valAx>
      <c:spPr>
        <a:noFill/>
        <a:ln>
          <a:noFill/>
        </a:ln>
      </c:spPr>
    </c:plotArea>
    <c:legend>
      <c:legendPos val="r"/>
      <c:layout>
        <c:manualLayout>
          <c:xMode val="edge"/>
          <c:yMode val="edge"/>
          <c:x val="0.1875"/>
          <c:y val="0.86575"/>
          <c:w val="0.74825"/>
          <c:h val="0.0785"/>
        </c:manualLayout>
      </c:layout>
      <c:overlay val="0"/>
      <c:spPr>
        <a:solidFill>
          <a:srgbClr val="FFFFFF"/>
        </a:solidFill>
        <a:ln w="3175">
          <a:noFill/>
        </a:ln>
      </c:sp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22.xml" /><Relationship Id="rId2" Type="http://schemas.openxmlformats.org/officeDocument/2006/relationships/chart" Target="/xl/charts/chart23.xml" /><Relationship Id="rId3" Type="http://schemas.openxmlformats.org/officeDocument/2006/relationships/chart" Target="/xl/charts/chart24.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25.xml" /><Relationship Id="rId2" Type="http://schemas.openxmlformats.org/officeDocument/2006/relationships/chart" Target="/xl/charts/chart26.xml" /><Relationship Id="rId3" Type="http://schemas.openxmlformats.org/officeDocument/2006/relationships/chart" Target="/xl/charts/chart27.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28.xml" /><Relationship Id="rId2" Type="http://schemas.openxmlformats.org/officeDocument/2006/relationships/chart" Target="/xl/charts/chart29.xml" /><Relationship Id="rId3" Type="http://schemas.openxmlformats.org/officeDocument/2006/relationships/chart" Target="/xl/charts/chart30.xml" /><Relationship Id="rId4" Type="http://schemas.openxmlformats.org/officeDocument/2006/relationships/chart" Target="/xl/charts/chart31.xml" /><Relationship Id="rId5" Type="http://schemas.openxmlformats.org/officeDocument/2006/relationships/chart" Target="/xl/charts/chart32.xml" /><Relationship Id="rId6" Type="http://schemas.openxmlformats.org/officeDocument/2006/relationships/chart" Target="/xl/charts/chart33.xml" /><Relationship Id="rId7" Type="http://schemas.openxmlformats.org/officeDocument/2006/relationships/chart" Target="/xl/charts/chart34.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35.xml" /><Relationship Id="rId2" Type="http://schemas.openxmlformats.org/officeDocument/2006/relationships/chart" Target="/xl/charts/chart36.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37.xml" /><Relationship Id="rId2" Type="http://schemas.openxmlformats.org/officeDocument/2006/relationships/chart" Target="/xl/charts/chart38.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39.xml" /><Relationship Id="rId2" Type="http://schemas.openxmlformats.org/officeDocument/2006/relationships/chart" Target="/xl/charts/chart40.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 Id="rId3" Type="http://schemas.openxmlformats.org/officeDocument/2006/relationships/chart" Target="/xl/charts/chart1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4.xml" /><Relationship Id="rId2" Type="http://schemas.openxmlformats.org/officeDocument/2006/relationships/chart" Target="/xl/charts/chart15.xml" /><Relationship Id="rId3" Type="http://schemas.openxmlformats.org/officeDocument/2006/relationships/chart" Target="/xl/charts/chart1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7.xml" /><Relationship Id="rId2" Type="http://schemas.openxmlformats.org/officeDocument/2006/relationships/chart" Target="/xl/charts/chart18.xml" /><Relationship Id="rId3" Type="http://schemas.openxmlformats.org/officeDocument/2006/relationships/chart" Target="/xl/charts/chart19.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20.xml" /><Relationship Id="rId2" Type="http://schemas.openxmlformats.org/officeDocument/2006/relationships/chart" Target="/xl/charts/chart2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71</xdr:row>
      <xdr:rowOff>276225</xdr:rowOff>
    </xdr:from>
    <xdr:to>
      <xdr:col>10</xdr:col>
      <xdr:colOff>276225</xdr:colOff>
      <xdr:row>90</xdr:row>
      <xdr:rowOff>171450</xdr:rowOff>
    </xdr:to>
    <xdr:graphicFrame>
      <xdr:nvGraphicFramePr>
        <xdr:cNvPr id="1" name="Chart 4"/>
        <xdr:cNvGraphicFramePr/>
      </xdr:nvGraphicFramePr>
      <xdr:xfrm>
        <a:off x="457200" y="33394650"/>
        <a:ext cx="7353300" cy="386715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89</xdr:row>
      <xdr:rowOff>114300</xdr:rowOff>
    </xdr:from>
    <xdr:to>
      <xdr:col>10</xdr:col>
      <xdr:colOff>276225</xdr:colOff>
      <xdr:row>102</xdr:row>
      <xdr:rowOff>171450</xdr:rowOff>
    </xdr:to>
    <xdr:graphicFrame>
      <xdr:nvGraphicFramePr>
        <xdr:cNvPr id="2" name="Chart 11"/>
        <xdr:cNvGraphicFramePr/>
      </xdr:nvGraphicFramePr>
      <xdr:xfrm>
        <a:off x="457200" y="37004625"/>
        <a:ext cx="7353300" cy="2657475"/>
      </xdr:xfrm>
      <a:graphic>
        <a:graphicData uri="http://schemas.openxmlformats.org/drawingml/2006/chart">
          <c:chart xmlns:c="http://schemas.openxmlformats.org/drawingml/2006/chart" r:id="rId2"/>
        </a:graphicData>
      </a:graphic>
    </xdr:graphicFrame>
    <xdr:clientData/>
  </xdr:twoCellAnchor>
  <xdr:twoCellAnchor>
    <xdr:from>
      <xdr:col>3</xdr:col>
      <xdr:colOff>104775</xdr:colOff>
      <xdr:row>2</xdr:row>
      <xdr:rowOff>19050</xdr:rowOff>
    </xdr:from>
    <xdr:to>
      <xdr:col>6</xdr:col>
      <xdr:colOff>180975</xdr:colOff>
      <xdr:row>2</xdr:row>
      <xdr:rowOff>19050</xdr:rowOff>
    </xdr:to>
    <xdr:sp>
      <xdr:nvSpPr>
        <xdr:cNvPr id="3" name="AutoShape 26"/>
        <xdr:cNvSpPr>
          <a:spLocks/>
        </xdr:cNvSpPr>
      </xdr:nvSpPr>
      <xdr:spPr>
        <a:xfrm>
          <a:off x="3514725" y="514350"/>
          <a:ext cx="1714500"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342900</xdr:colOff>
      <xdr:row>4</xdr:row>
      <xdr:rowOff>28575</xdr:rowOff>
    </xdr:from>
    <xdr:to>
      <xdr:col>1</xdr:col>
      <xdr:colOff>1352550</xdr:colOff>
      <xdr:row>4</xdr:row>
      <xdr:rowOff>28575</xdr:rowOff>
    </xdr:to>
    <xdr:sp>
      <xdr:nvSpPr>
        <xdr:cNvPr id="4" name="AutoShape 144"/>
        <xdr:cNvSpPr>
          <a:spLocks/>
        </xdr:cNvSpPr>
      </xdr:nvSpPr>
      <xdr:spPr>
        <a:xfrm>
          <a:off x="800100" y="885825"/>
          <a:ext cx="1009650"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438150</xdr:colOff>
      <xdr:row>66</xdr:row>
      <xdr:rowOff>95250</xdr:rowOff>
    </xdr:from>
    <xdr:to>
      <xdr:col>10</xdr:col>
      <xdr:colOff>266700</xdr:colOff>
      <xdr:row>79</xdr:row>
      <xdr:rowOff>152400</xdr:rowOff>
    </xdr:to>
    <xdr:graphicFrame>
      <xdr:nvGraphicFramePr>
        <xdr:cNvPr id="1" name="Chart 11"/>
        <xdr:cNvGraphicFramePr/>
      </xdr:nvGraphicFramePr>
      <xdr:xfrm>
        <a:off x="438150" y="20412075"/>
        <a:ext cx="7591425" cy="2657475"/>
      </xdr:xfrm>
      <a:graphic>
        <a:graphicData uri="http://schemas.openxmlformats.org/drawingml/2006/chart">
          <c:chart xmlns:c="http://schemas.openxmlformats.org/drawingml/2006/chart" r:id="rId1"/>
        </a:graphicData>
      </a:graphic>
    </xdr:graphicFrame>
    <xdr:clientData/>
  </xdr:twoCellAnchor>
  <xdr:twoCellAnchor>
    <xdr:from>
      <xdr:col>3</xdr:col>
      <xdr:colOff>114300</xdr:colOff>
      <xdr:row>3</xdr:row>
      <xdr:rowOff>19050</xdr:rowOff>
    </xdr:from>
    <xdr:to>
      <xdr:col>6</xdr:col>
      <xdr:colOff>190500</xdr:colOff>
      <xdr:row>3</xdr:row>
      <xdr:rowOff>19050</xdr:rowOff>
    </xdr:to>
    <xdr:sp>
      <xdr:nvSpPr>
        <xdr:cNvPr id="2" name="AutoShape 26"/>
        <xdr:cNvSpPr>
          <a:spLocks/>
        </xdr:cNvSpPr>
      </xdr:nvSpPr>
      <xdr:spPr>
        <a:xfrm>
          <a:off x="3733800" y="762000"/>
          <a:ext cx="1714500"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962025</xdr:colOff>
      <xdr:row>5</xdr:row>
      <xdr:rowOff>266700</xdr:rowOff>
    </xdr:from>
    <xdr:to>
      <xdr:col>2</xdr:col>
      <xdr:colOff>419100</xdr:colOff>
      <xdr:row>5</xdr:row>
      <xdr:rowOff>266700</xdr:rowOff>
    </xdr:to>
    <xdr:sp>
      <xdr:nvSpPr>
        <xdr:cNvPr id="3" name="AutoShape 144"/>
        <xdr:cNvSpPr>
          <a:spLocks/>
        </xdr:cNvSpPr>
      </xdr:nvSpPr>
      <xdr:spPr>
        <a:xfrm>
          <a:off x="1419225" y="1371600"/>
          <a:ext cx="1266825"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0</xdr:colOff>
      <xdr:row>62</xdr:row>
      <xdr:rowOff>276225</xdr:rowOff>
    </xdr:from>
    <xdr:to>
      <xdr:col>10</xdr:col>
      <xdr:colOff>285750</xdr:colOff>
      <xdr:row>81</xdr:row>
      <xdr:rowOff>161925</xdr:rowOff>
    </xdr:to>
    <xdr:graphicFrame>
      <xdr:nvGraphicFramePr>
        <xdr:cNvPr id="4" name="Chart 4"/>
        <xdr:cNvGraphicFramePr/>
      </xdr:nvGraphicFramePr>
      <xdr:xfrm>
        <a:off x="457200" y="19621500"/>
        <a:ext cx="7591425" cy="3857625"/>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80</xdr:row>
      <xdr:rowOff>114300</xdr:rowOff>
    </xdr:from>
    <xdr:to>
      <xdr:col>10</xdr:col>
      <xdr:colOff>285750</xdr:colOff>
      <xdr:row>93</xdr:row>
      <xdr:rowOff>171450</xdr:rowOff>
    </xdr:to>
    <xdr:graphicFrame>
      <xdr:nvGraphicFramePr>
        <xdr:cNvPr id="5" name="Chart 11"/>
        <xdr:cNvGraphicFramePr/>
      </xdr:nvGraphicFramePr>
      <xdr:xfrm>
        <a:off x="457200" y="23231475"/>
        <a:ext cx="7591425" cy="2657475"/>
      </xdr:xfrm>
      <a:graphic>
        <a:graphicData uri="http://schemas.openxmlformats.org/drawingml/2006/chart">
          <c:chart xmlns:c="http://schemas.openxmlformats.org/drawingml/2006/chart" r:id="rId3"/>
        </a:graphicData>
      </a:graphic>
    </xdr:graphicFrame>
    <xdr:clientData/>
  </xdr:twoCellAnchor>
  <xdr:twoCellAnchor>
    <xdr:from>
      <xdr:col>3</xdr:col>
      <xdr:colOff>114300</xdr:colOff>
      <xdr:row>3</xdr:row>
      <xdr:rowOff>19050</xdr:rowOff>
    </xdr:from>
    <xdr:to>
      <xdr:col>6</xdr:col>
      <xdr:colOff>190500</xdr:colOff>
      <xdr:row>3</xdr:row>
      <xdr:rowOff>19050</xdr:rowOff>
    </xdr:to>
    <xdr:sp>
      <xdr:nvSpPr>
        <xdr:cNvPr id="6" name="AutoShape 26"/>
        <xdr:cNvSpPr>
          <a:spLocks/>
        </xdr:cNvSpPr>
      </xdr:nvSpPr>
      <xdr:spPr>
        <a:xfrm>
          <a:off x="3733800" y="762000"/>
          <a:ext cx="1714500"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438150</xdr:colOff>
      <xdr:row>66</xdr:row>
      <xdr:rowOff>95250</xdr:rowOff>
    </xdr:from>
    <xdr:to>
      <xdr:col>10</xdr:col>
      <xdr:colOff>266700</xdr:colOff>
      <xdr:row>79</xdr:row>
      <xdr:rowOff>152400</xdr:rowOff>
    </xdr:to>
    <xdr:graphicFrame>
      <xdr:nvGraphicFramePr>
        <xdr:cNvPr id="1" name="Chart 11"/>
        <xdr:cNvGraphicFramePr/>
      </xdr:nvGraphicFramePr>
      <xdr:xfrm>
        <a:off x="438150" y="20402550"/>
        <a:ext cx="7591425" cy="2657475"/>
      </xdr:xfrm>
      <a:graphic>
        <a:graphicData uri="http://schemas.openxmlformats.org/drawingml/2006/chart">
          <c:chart xmlns:c="http://schemas.openxmlformats.org/drawingml/2006/chart" r:id="rId1"/>
        </a:graphicData>
      </a:graphic>
    </xdr:graphicFrame>
    <xdr:clientData/>
  </xdr:twoCellAnchor>
  <xdr:twoCellAnchor>
    <xdr:from>
      <xdr:col>3</xdr:col>
      <xdr:colOff>114300</xdr:colOff>
      <xdr:row>3</xdr:row>
      <xdr:rowOff>19050</xdr:rowOff>
    </xdr:from>
    <xdr:to>
      <xdr:col>6</xdr:col>
      <xdr:colOff>190500</xdr:colOff>
      <xdr:row>3</xdr:row>
      <xdr:rowOff>19050</xdr:rowOff>
    </xdr:to>
    <xdr:sp>
      <xdr:nvSpPr>
        <xdr:cNvPr id="2" name="AutoShape 26"/>
        <xdr:cNvSpPr>
          <a:spLocks/>
        </xdr:cNvSpPr>
      </xdr:nvSpPr>
      <xdr:spPr>
        <a:xfrm>
          <a:off x="3733800" y="762000"/>
          <a:ext cx="1714500"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962025</xdr:colOff>
      <xdr:row>5</xdr:row>
      <xdr:rowOff>266700</xdr:rowOff>
    </xdr:from>
    <xdr:to>
      <xdr:col>2</xdr:col>
      <xdr:colOff>419100</xdr:colOff>
      <xdr:row>5</xdr:row>
      <xdr:rowOff>266700</xdr:rowOff>
    </xdr:to>
    <xdr:sp>
      <xdr:nvSpPr>
        <xdr:cNvPr id="3" name="AutoShape 144"/>
        <xdr:cNvSpPr>
          <a:spLocks/>
        </xdr:cNvSpPr>
      </xdr:nvSpPr>
      <xdr:spPr>
        <a:xfrm>
          <a:off x="1419225" y="1371600"/>
          <a:ext cx="1266825"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0</xdr:colOff>
      <xdr:row>62</xdr:row>
      <xdr:rowOff>276225</xdr:rowOff>
    </xdr:from>
    <xdr:to>
      <xdr:col>10</xdr:col>
      <xdr:colOff>285750</xdr:colOff>
      <xdr:row>81</xdr:row>
      <xdr:rowOff>161925</xdr:rowOff>
    </xdr:to>
    <xdr:graphicFrame>
      <xdr:nvGraphicFramePr>
        <xdr:cNvPr id="4" name="Chart 4"/>
        <xdr:cNvGraphicFramePr/>
      </xdr:nvGraphicFramePr>
      <xdr:xfrm>
        <a:off x="457200" y="19611975"/>
        <a:ext cx="7591425" cy="3857625"/>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80</xdr:row>
      <xdr:rowOff>114300</xdr:rowOff>
    </xdr:from>
    <xdr:to>
      <xdr:col>10</xdr:col>
      <xdr:colOff>285750</xdr:colOff>
      <xdr:row>93</xdr:row>
      <xdr:rowOff>171450</xdr:rowOff>
    </xdr:to>
    <xdr:graphicFrame>
      <xdr:nvGraphicFramePr>
        <xdr:cNvPr id="5" name="Chart 11"/>
        <xdr:cNvGraphicFramePr/>
      </xdr:nvGraphicFramePr>
      <xdr:xfrm>
        <a:off x="457200" y="23221950"/>
        <a:ext cx="7591425" cy="2657475"/>
      </xdr:xfrm>
      <a:graphic>
        <a:graphicData uri="http://schemas.openxmlformats.org/drawingml/2006/chart">
          <c:chart xmlns:c="http://schemas.openxmlformats.org/drawingml/2006/chart" r:id="rId3"/>
        </a:graphicData>
      </a:graphic>
    </xdr:graphicFrame>
    <xdr:clientData/>
  </xdr:twoCellAnchor>
  <xdr:twoCellAnchor>
    <xdr:from>
      <xdr:col>3</xdr:col>
      <xdr:colOff>114300</xdr:colOff>
      <xdr:row>3</xdr:row>
      <xdr:rowOff>19050</xdr:rowOff>
    </xdr:from>
    <xdr:to>
      <xdr:col>6</xdr:col>
      <xdr:colOff>190500</xdr:colOff>
      <xdr:row>3</xdr:row>
      <xdr:rowOff>19050</xdr:rowOff>
    </xdr:to>
    <xdr:sp>
      <xdr:nvSpPr>
        <xdr:cNvPr id="6" name="AutoShape 26"/>
        <xdr:cNvSpPr>
          <a:spLocks/>
        </xdr:cNvSpPr>
      </xdr:nvSpPr>
      <xdr:spPr>
        <a:xfrm>
          <a:off x="3733800" y="762000"/>
          <a:ext cx="1714500"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438150</xdr:colOff>
      <xdr:row>68</xdr:row>
      <xdr:rowOff>95250</xdr:rowOff>
    </xdr:from>
    <xdr:to>
      <xdr:col>10</xdr:col>
      <xdr:colOff>266700</xdr:colOff>
      <xdr:row>81</xdr:row>
      <xdr:rowOff>152400</xdr:rowOff>
    </xdr:to>
    <xdr:graphicFrame>
      <xdr:nvGraphicFramePr>
        <xdr:cNvPr id="1" name="Chart 11"/>
        <xdr:cNvGraphicFramePr/>
      </xdr:nvGraphicFramePr>
      <xdr:xfrm>
        <a:off x="438150" y="24822150"/>
        <a:ext cx="7743825" cy="3409950"/>
      </xdr:xfrm>
      <a:graphic>
        <a:graphicData uri="http://schemas.openxmlformats.org/drawingml/2006/chart">
          <c:chart xmlns:c="http://schemas.openxmlformats.org/drawingml/2006/chart" r:id="rId1"/>
        </a:graphicData>
      </a:graphic>
    </xdr:graphicFrame>
    <xdr:clientData/>
  </xdr:twoCellAnchor>
  <xdr:twoCellAnchor>
    <xdr:from>
      <xdr:col>3</xdr:col>
      <xdr:colOff>114300</xdr:colOff>
      <xdr:row>3</xdr:row>
      <xdr:rowOff>19050</xdr:rowOff>
    </xdr:from>
    <xdr:to>
      <xdr:col>6</xdr:col>
      <xdr:colOff>190500</xdr:colOff>
      <xdr:row>3</xdr:row>
      <xdr:rowOff>19050</xdr:rowOff>
    </xdr:to>
    <xdr:sp>
      <xdr:nvSpPr>
        <xdr:cNvPr id="2" name="AutoShape 26"/>
        <xdr:cNvSpPr>
          <a:spLocks/>
        </xdr:cNvSpPr>
      </xdr:nvSpPr>
      <xdr:spPr>
        <a:xfrm>
          <a:off x="3886200" y="762000"/>
          <a:ext cx="1714500"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962025</xdr:colOff>
      <xdr:row>5</xdr:row>
      <xdr:rowOff>266700</xdr:rowOff>
    </xdr:from>
    <xdr:to>
      <xdr:col>2</xdr:col>
      <xdr:colOff>419100</xdr:colOff>
      <xdr:row>5</xdr:row>
      <xdr:rowOff>266700</xdr:rowOff>
    </xdr:to>
    <xdr:sp>
      <xdr:nvSpPr>
        <xdr:cNvPr id="3" name="AutoShape 144"/>
        <xdr:cNvSpPr>
          <a:spLocks/>
        </xdr:cNvSpPr>
      </xdr:nvSpPr>
      <xdr:spPr>
        <a:xfrm>
          <a:off x="1419225" y="1371600"/>
          <a:ext cx="1400175"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0</xdr:colOff>
      <xdr:row>64</xdr:row>
      <xdr:rowOff>276225</xdr:rowOff>
    </xdr:from>
    <xdr:to>
      <xdr:col>10</xdr:col>
      <xdr:colOff>285750</xdr:colOff>
      <xdr:row>83</xdr:row>
      <xdr:rowOff>161925</xdr:rowOff>
    </xdr:to>
    <xdr:graphicFrame>
      <xdr:nvGraphicFramePr>
        <xdr:cNvPr id="4" name="Chart 4"/>
        <xdr:cNvGraphicFramePr/>
      </xdr:nvGraphicFramePr>
      <xdr:xfrm>
        <a:off x="457200" y="24031575"/>
        <a:ext cx="7743825" cy="4610100"/>
      </xdr:xfrm>
      <a:graphic>
        <a:graphicData uri="http://schemas.openxmlformats.org/drawingml/2006/chart">
          <c:chart xmlns:c="http://schemas.openxmlformats.org/drawingml/2006/chart" r:id="rId2"/>
        </a:graphicData>
      </a:graphic>
    </xdr:graphicFrame>
    <xdr:clientData/>
  </xdr:twoCellAnchor>
  <xdr:twoCellAnchor>
    <xdr:from>
      <xdr:col>3</xdr:col>
      <xdr:colOff>114300</xdr:colOff>
      <xdr:row>3</xdr:row>
      <xdr:rowOff>19050</xdr:rowOff>
    </xdr:from>
    <xdr:to>
      <xdr:col>6</xdr:col>
      <xdr:colOff>190500</xdr:colOff>
      <xdr:row>3</xdr:row>
      <xdr:rowOff>19050</xdr:rowOff>
    </xdr:to>
    <xdr:sp>
      <xdr:nvSpPr>
        <xdr:cNvPr id="5" name="AutoShape 26"/>
        <xdr:cNvSpPr>
          <a:spLocks/>
        </xdr:cNvSpPr>
      </xdr:nvSpPr>
      <xdr:spPr>
        <a:xfrm>
          <a:off x="3886200" y="762000"/>
          <a:ext cx="1714500"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0</xdr:colOff>
      <xdr:row>55</xdr:row>
      <xdr:rowOff>247650</xdr:rowOff>
    </xdr:from>
    <xdr:to>
      <xdr:col>10</xdr:col>
      <xdr:colOff>285750</xdr:colOff>
      <xdr:row>74</xdr:row>
      <xdr:rowOff>161925</xdr:rowOff>
    </xdr:to>
    <xdr:graphicFrame>
      <xdr:nvGraphicFramePr>
        <xdr:cNvPr id="6" name="Chart 4"/>
        <xdr:cNvGraphicFramePr/>
      </xdr:nvGraphicFramePr>
      <xdr:xfrm>
        <a:off x="457200" y="22164675"/>
        <a:ext cx="7743825" cy="3924300"/>
      </xdr:xfrm>
      <a:graphic>
        <a:graphicData uri="http://schemas.openxmlformats.org/drawingml/2006/chart">
          <c:chart xmlns:c="http://schemas.openxmlformats.org/drawingml/2006/chart" r:id="rId3"/>
        </a:graphicData>
      </a:graphic>
    </xdr:graphicFrame>
    <xdr:clientData/>
  </xdr:twoCellAnchor>
  <xdr:twoCellAnchor>
    <xdr:from>
      <xdr:col>1</xdr:col>
      <xdr:colOff>0</xdr:colOff>
      <xdr:row>73</xdr:row>
      <xdr:rowOff>114300</xdr:rowOff>
    </xdr:from>
    <xdr:to>
      <xdr:col>10</xdr:col>
      <xdr:colOff>285750</xdr:colOff>
      <xdr:row>86</xdr:row>
      <xdr:rowOff>171450</xdr:rowOff>
    </xdr:to>
    <xdr:graphicFrame>
      <xdr:nvGraphicFramePr>
        <xdr:cNvPr id="7" name="Chart 11"/>
        <xdr:cNvGraphicFramePr/>
      </xdr:nvGraphicFramePr>
      <xdr:xfrm>
        <a:off x="457200" y="25841325"/>
        <a:ext cx="7743825" cy="3409950"/>
      </xdr:xfrm>
      <a:graphic>
        <a:graphicData uri="http://schemas.openxmlformats.org/drawingml/2006/chart">
          <c:chart xmlns:c="http://schemas.openxmlformats.org/drawingml/2006/chart" r:id="rId4"/>
        </a:graphicData>
      </a:graphic>
    </xdr:graphicFrame>
    <xdr:clientData/>
  </xdr:twoCellAnchor>
  <xdr:twoCellAnchor>
    <xdr:from>
      <xdr:col>0</xdr:col>
      <xdr:colOff>438150</xdr:colOff>
      <xdr:row>59</xdr:row>
      <xdr:rowOff>95250</xdr:rowOff>
    </xdr:from>
    <xdr:to>
      <xdr:col>10</xdr:col>
      <xdr:colOff>266700</xdr:colOff>
      <xdr:row>72</xdr:row>
      <xdr:rowOff>152400</xdr:rowOff>
    </xdr:to>
    <xdr:graphicFrame>
      <xdr:nvGraphicFramePr>
        <xdr:cNvPr id="8" name="Chart 11"/>
        <xdr:cNvGraphicFramePr/>
      </xdr:nvGraphicFramePr>
      <xdr:xfrm>
        <a:off x="438150" y="22764750"/>
        <a:ext cx="7743825" cy="2914650"/>
      </xdr:xfrm>
      <a:graphic>
        <a:graphicData uri="http://schemas.openxmlformats.org/drawingml/2006/chart">
          <c:chart xmlns:c="http://schemas.openxmlformats.org/drawingml/2006/chart" r:id="rId5"/>
        </a:graphicData>
      </a:graphic>
    </xdr:graphicFrame>
    <xdr:clientData/>
  </xdr:twoCellAnchor>
  <xdr:twoCellAnchor>
    <xdr:from>
      <xdr:col>1</xdr:col>
      <xdr:colOff>0</xdr:colOff>
      <xdr:row>56</xdr:row>
      <xdr:rowOff>0</xdr:rowOff>
    </xdr:from>
    <xdr:to>
      <xdr:col>10</xdr:col>
      <xdr:colOff>247650</xdr:colOff>
      <xdr:row>73</xdr:row>
      <xdr:rowOff>190500</xdr:rowOff>
    </xdr:to>
    <xdr:graphicFrame>
      <xdr:nvGraphicFramePr>
        <xdr:cNvPr id="9" name="Chart 4"/>
        <xdr:cNvGraphicFramePr/>
      </xdr:nvGraphicFramePr>
      <xdr:xfrm>
        <a:off x="457200" y="22164675"/>
        <a:ext cx="7705725" cy="3752850"/>
      </xdr:xfrm>
      <a:graphic>
        <a:graphicData uri="http://schemas.openxmlformats.org/drawingml/2006/chart">
          <c:chart xmlns:c="http://schemas.openxmlformats.org/drawingml/2006/chart" r:id="rId6"/>
        </a:graphicData>
      </a:graphic>
    </xdr:graphicFrame>
    <xdr:clientData/>
  </xdr:twoCellAnchor>
  <xdr:twoCellAnchor>
    <xdr:from>
      <xdr:col>1</xdr:col>
      <xdr:colOff>76200</xdr:colOff>
      <xdr:row>73</xdr:row>
      <xdr:rowOff>66675</xdr:rowOff>
    </xdr:from>
    <xdr:to>
      <xdr:col>10</xdr:col>
      <xdr:colOff>361950</xdr:colOff>
      <xdr:row>86</xdr:row>
      <xdr:rowOff>123825</xdr:rowOff>
    </xdr:to>
    <xdr:graphicFrame>
      <xdr:nvGraphicFramePr>
        <xdr:cNvPr id="10" name="Chart 11"/>
        <xdr:cNvGraphicFramePr/>
      </xdr:nvGraphicFramePr>
      <xdr:xfrm>
        <a:off x="533400" y="25793700"/>
        <a:ext cx="7743825" cy="3409950"/>
      </xdr:xfrm>
      <a:graphic>
        <a:graphicData uri="http://schemas.openxmlformats.org/drawingml/2006/chart">
          <c:chart xmlns:c="http://schemas.openxmlformats.org/drawingml/2006/chart" r:id="rId7"/>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51</xdr:row>
      <xdr:rowOff>247650</xdr:rowOff>
    </xdr:from>
    <xdr:to>
      <xdr:col>10</xdr:col>
      <xdr:colOff>285750</xdr:colOff>
      <xdr:row>70</xdr:row>
      <xdr:rowOff>161925</xdr:rowOff>
    </xdr:to>
    <xdr:graphicFrame>
      <xdr:nvGraphicFramePr>
        <xdr:cNvPr id="1" name="Chart 4"/>
        <xdr:cNvGraphicFramePr/>
      </xdr:nvGraphicFramePr>
      <xdr:xfrm>
        <a:off x="457200" y="17764125"/>
        <a:ext cx="7334250" cy="4695825"/>
      </xdr:xfrm>
      <a:graphic>
        <a:graphicData uri="http://schemas.openxmlformats.org/drawingml/2006/chart">
          <c:chart xmlns:c="http://schemas.openxmlformats.org/drawingml/2006/chart" r:id="rId1"/>
        </a:graphicData>
      </a:graphic>
    </xdr:graphicFrame>
    <xdr:clientData/>
  </xdr:twoCellAnchor>
  <xdr:twoCellAnchor>
    <xdr:from>
      <xdr:col>3</xdr:col>
      <xdr:colOff>114300</xdr:colOff>
      <xdr:row>3</xdr:row>
      <xdr:rowOff>19050</xdr:rowOff>
    </xdr:from>
    <xdr:to>
      <xdr:col>6</xdr:col>
      <xdr:colOff>190500</xdr:colOff>
      <xdr:row>3</xdr:row>
      <xdr:rowOff>19050</xdr:rowOff>
    </xdr:to>
    <xdr:sp>
      <xdr:nvSpPr>
        <xdr:cNvPr id="2" name="AutoShape 26"/>
        <xdr:cNvSpPr>
          <a:spLocks/>
        </xdr:cNvSpPr>
      </xdr:nvSpPr>
      <xdr:spPr>
        <a:xfrm>
          <a:off x="3362325" y="762000"/>
          <a:ext cx="1714500"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1123950</xdr:colOff>
      <xdr:row>5</xdr:row>
      <xdr:rowOff>57150</xdr:rowOff>
    </xdr:from>
    <xdr:to>
      <xdr:col>2</xdr:col>
      <xdr:colOff>581025</xdr:colOff>
      <xdr:row>5</xdr:row>
      <xdr:rowOff>57150</xdr:rowOff>
    </xdr:to>
    <xdr:sp>
      <xdr:nvSpPr>
        <xdr:cNvPr id="3" name="AutoShape 144"/>
        <xdr:cNvSpPr>
          <a:spLocks/>
        </xdr:cNvSpPr>
      </xdr:nvSpPr>
      <xdr:spPr>
        <a:xfrm>
          <a:off x="1581150" y="1162050"/>
          <a:ext cx="1057275"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0</xdr:colOff>
      <xdr:row>70</xdr:row>
      <xdr:rowOff>190500</xdr:rowOff>
    </xdr:from>
    <xdr:to>
      <xdr:col>10</xdr:col>
      <xdr:colOff>238125</xdr:colOff>
      <xdr:row>88</xdr:row>
      <xdr:rowOff>0</xdr:rowOff>
    </xdr:to>
    <xdr:graphicFrame>
      <xdr:nvGraphicFramePr>
        <xdr:cNvPr id="4" name="Chart 11"/>
        <xdr:cNvGraphicFramePr/>
      </xdr:nvGraphicFramePr>
      <xdr:xfrm>
        <a:off x="0" y="22488525"/>
        <a:ext cx="7743825" cy="3409950"/>
      </xdr:xfrm>
      <a:graphic>
        <a:graphicData uri="http://schemas.openxmlformats.org/drawingml/2006/chart">
          <c:chart xmlns:c="http://schemas.openxmlformats.org/drawingml/2006/chart" r:id="rId2"/>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57</xdr:row>
      <xdr:rowOff>276225</xdr:rowOff>
    </xdr:from>
    <xdr:to>
      <xdr:col>10</xdr:col>
      <xdr:colOff>276225</xdr:colOff>
      <xdr:row>76</xdr:row>
      <xdr:rowOff>171450</xdr:rowOff>
    </xdr:to>
    <xdr:graphicFrame>
      <xdr:nvGraphicFramePr>
        <xdr:cNvPr id="1" name="Chart 4"/>
        <xdr:cNvGraphicFramePr/>
      </xdr:nvGraphicFramePr>
      <xdr:xfrm>
        <a:off x="457200" y="19135725"/>
        <a:ext cx="7353300" cy="386715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75</xdr:row>
      <xdr:rowOff>114300</xdr:rowOff>
    </xdr:from>
    <xdr:to>
      <xdr:col>10</xdr:col>
      <xdr:colOff>276225</xdr:colOff>
      <xdr:row>88</xdr:row>
      <xdr:rowOff>171450</xdr:rowOff>
    </xdr:to>
    <xdr:graphicFrame>
      <xdr:nvGraphicFramePr>
        <xdr:cNvPr id="2" name="Chart 11"/>
        <xdr:cNvGraphicFramePr/>
      </xdr:nvGraphicFramePr>
      <xdr:xfrm>
        <a:off x="457200" y="22745700"/>
        <a:ext cx="7353300" cy="2657475"/>
      </xdr:xfrm>
      <a:graphic>
        <a:graphicData uri="http://schemas.openxmlformats.org/drawingml/2006/chart">
          <c:chart xmlns:c="http://schemas.openxmlformats.org/drawingml/2006/chart" r:id="rId2"/>
        </a:graphicData>
      </a:graphic>
    </xdr:graphicFrame>
    <xdr:clientData/>
  </xdr:twoCellAnchor>
  <xdr:twoCellAnchor>
    <xdr:from>
      <xdr:col>3</xdr:col>
      <xdr:colOff>104775</xdr:colOff>
      <xdr:row>2</xdr:row>
      <xdr:rowOff>19050</xdr:rowOff>
    </xdr:from>
    <xdr:to>
      <xdr:col>6</xdr:col>
      <xdr:colOff>180975</xdr:colOff>
      <xdr:row>2</xdr:row>
      <xdr:rowOff>19050</xdr:rowOff>
    </xdr:to>
    <xdr:sp>
      <xdr:nvSpPr>
        <xdr:cNvPr id="3" name="AutoShape 26"/>
        <xdr:cNvSpPr>
          <a:spLocks/>
        </xdr:cNvSpPr>
      </xdr:nvSpPr>
      <xdr:spPr>
        <a:xfrm>
          <a:off x="3514725" y="514350"/>
          <a:ext cx="1714500"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342900</xdr:colOff>
      <xdr:row>4</xdr:row>
      <xdr:rowOff>28575</xdr:rowOff>
    </xdr:from>
    <xdr:to>
      <xdr:col>1</xdr:col>
      <xdr:colOff>1352550</xdr:colOff>
      <xdr:row>4</xdr:row>
      <xdr:rowOff>28575</xdr:rowOff>
    </xdr:to>
    <xdr:sp>
      <xdr:nvSpPr>
        <xdr:cNvPr id="4" name="AutoShape 144"/>
        <xdr:cNvSpPr>
          <a:spLocks/>
        </xdr:cNvSpPr>
      </xdr:nvSpPr>
      <xdr:spPr>
        <a:xfrm>
          <a:off x="800100" y="885825"/>
          <a:ext cx="1009650"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57</xdr:row>
      <xdr:rowOff>276225</xdr:rowOff>
    </xdr:from>
    <xdr:to>
      <xdr:col>10</xdr:col>
      <xdr:colOff>276225</xdr:colOff>
      <xdr:row>76</xdr:row>
      <xdr:rowOff>171450</xdr:rowOff>
    </xdr:to>
    <xdr:graphicFrame>
      <xdr:nvGraphicFramePr>
        <xdr:cNvPr id="1" name="Chart 4"/>
        <xdr:cNvGraphicFramePr/>
      </xdr:nvGraphicFramePr>
      <xdr:xfrm>
        <a:off x="457200" y="18449925"/>
        <a:ext cx="7353300" cy="386715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75</xdr:row>
      <xdr:rowOff>114300</xdr:rowOff>
    </xdr:from>
    <xdr:to>
      <xdr:col>10</xdr:col>
      <xdr:colOff>276225</xdr:colOff>
      <xdr:row>88</xdr:row>
      <xdr:rowOff>171450</xdr:rowOff>
    </xdr:to>
    <xdr:graphicFrame>
      <xdr:nvGraphicFramePr>
        <xdr:cNvPr id="2" name="Chart 11"/>
        <xdr:cNvGraphicFramePr/>
      </xdr:nvGraphicFramePr>
      <xdr:xfrm>
        <a:off x="457200" y="22059900"/>
        <a:ext cx="7353300" cy="2657475"/>
      </xdr:xfrm>
      <a:graphic>
        <a:graphicData uri="http://schemas.openxmlformats.org/drawingml/2006/chart">
          <c:chart xmlns:c="http://schemas.openxmlformats.org/drawingml/2006/chart" r:id="rId2"/>
        </a:graphicData>
      </a:graphic>
    </xdr:graphicFrame>
    <xdr:clientData/>
  </xdr:twoCellAnchor>
  <xdr:twoCellAnchor>
    <xdr:from>
      <xdr:col>3</xdr:col>
      <xdr:colOff>104775</xdr:colOff>
      <xdr:row>2</xdr:row>
      <xdr:rowOff>19050</xdr:rowOff>
    </xdr:from>
    <xdr:to>
      <xdr:col>6</xdr:col>
      <xdr:colOff>180975</xdr:colOff>
      <xdr:row>2</xdr:row>
      <xdr:rowOff>19050</xdr:rowOff>
    </xdr:to>
    <xdr:sp>
      <xdr:nvSpPr>
        <xdr:cNvPr id="3" name="AutoShape 26"/>
        <xdr:cNvSpPr>
          <a:spLocks/>
        </xdr:cNvSpPr>
      </xdr:nvSpPr>
      <xdr:spPr>
        <a:xfrm>
          <a:off x="3514725" y="514350"/>
          <a:ext cx="1714500"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342900</xdr:colOff>
      <xdr:row>4</xdr:row>
      <xdr:rowOff>28575</xdr:rowOff>
    </xdr:from>
    <xdr:to>
      <xdr:col>1</xdr:col>
      <xdr:colOff>1352550</xdr:colOff>
      <xdr:row>4</xdr:row>
      <xdr:rowOff>28575</xdr:rowOff>
    </xdr:to>
    <xdr:sp>
      <xdr:nvSpPr>
        <xdr:cNvPr id="4" name="AutoShape 144"/>
        <xdr:cNvSpPr>
          <a:spLocks/>
        </xdr:cNvSpPr>
      </xdr:nvSpPr>
      <xdr:spPr>
        <a:xfrm>
          <a:off x="800100" y="885825"/>
          <a:ext cx="1009650"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69</xdr:row>
      <xdr:rowOff>276225</xdr:rowOff>
    </xdr:from>
    <xdr:to>
      <xdr:col>10</xdr:col>
      <xdr:colOff>276225</xdr:colOff>
      <xdr:row>88</xdr:row>
      <xdr:rowOff>171450</xdr:rowOff>
    </xdr:to>
    <xdr:graphicFrame>
      <xdr:nvGraphicFramePr>
        <xdr:cNvPr id="1" name="Chart 4"/>
        <xdr:cNvGraphicFramePr/>
      </xdr:nvGraphicFramePr>
      <xdr:xfrm>
        <a:off x="457200" y="27660600"/>
        <a:ext cx="7353300" cy="386715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87</xdr:row>
      <xdr:rowOff>114300</xdr:rowOff>
    </xdr:from>
    <xdr:to>
      <xdr:col>10</xdr:col>
      <xdr:colOff>276225</xdr:colOff>
      <xdr:row>100</xdr:row>
      <xdr:rowOff>171450</xdr:rowOff>
    </xdr:to>
    <xdr:graphicFrame>
      <xdr:nvGraphicFramePr>
        <xdr:cNvPr id="2" name="Chart 11"/>
        <xdr:cNvGraphicFramePr/>
      </xdr:nvGraphicFramePr>
      <xdr:xfrm>
        <a:off x="457200" y="31270575"/>
        <a:ext cx="7353300" cy="2657475"/>
      </xdr:xfrm>
      <a:graphic>
        <a:graphicData uri="http://schemas.openxmlformats.org/drawingml/2006/chart">
          <c:chart xmlns:c="http://schemas.openxmlformats.org/drawingml/2006/chart" r:id="rId2"/>
        </a:graphicData>
      </a:graphic>
    </xdr:graphicFrame>
    <xdr:clientData/>
  </xdr:twoCellAnchor>
  <xdr:twoCellAnchor>
    <xdr:from>
      <xdr:col>3</xdr:col>
      <xdr:colOff>104775</xdr:colOff>
      <xdr:row>2</xdr:row>
      <xdr:rowOff>19050</xdr:rowOff>
    </xdr:from>
    <xdr:to>
      <xdr:col>6</xdr:col>
      <xdr:colOff>180975</xdr:colOff>
      <xdr:row>2</xdr:row>
      <xdr:rowOff>19050</xdr:rowOff>
    </xdr:to>
    <xdr:sp>
      <xdr:nvSpPr>
        <xdr:cNvPr id="3" name="AutoShape 26"/>
        <xdr:cNvSpPr>
          <a:spLocks/>
        </xdr:cNvSpPr>
      </xdr:nvSpPr>
      <xdr:spPr>
        <a:xfrm>
          <a:off x="3514725" y="514350"/>
          <a:ext cx="1714500"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342900</xdr:colOff>
      <xdr:row>4</xdr:row>
      <xdr:rowOff>28575</xdr:rowOff>
    </xdr:from>
    <xdr:to>
      <xdr:col>1</xdr:col>
      <xdr:colOff>1352550</xdr:colOff>
      <xdr:row>4</xdr:row>
      <xdr:rowOff>28575</xdr:rowOff>
    </xdr:to>
    <xdr:sp>
      <xdr:nvSpPr>
        <xdr:cNvPr id="4" name="AutoShape 144"/>
        <xdr:cNvSpPr>
          <a:spLocks/>
        </xdr:cNvSpPr>
      </xdr:nvSpPr>
      <xdr:spPr>
        <a:xfrm>
          <a:off x="800100" y="885825"/>
          <a:ext cx="1009650"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57</xdr:row>
      <xdr:rowOff>276225</xdr:rowOff>
    </xdr:from>
    <xdr:to>
      <xdr:col>10</xdr:col>
      <xdr:colOff>276225</xdr:colOff>
      <xdr:row>76</xdr:row>
      <xdr:rowOff>171450</xdr:rowOff>
    </xdr:to>
    <xdr:graphicFrame>
      <xdr:nvGraphicFramePr>
        <xdr:cNvPr id="1" name="Chart 4"/>
        <xdr:cNvGraphicFramePr/>
      </xdr:nvGraphicFramePr>
      <xdr:xfrm>
        <a:off x="457200" y="18802350"/>
        <a:ext cx="7353300" cy="386715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75</xdr:row>
      <xdr:rowOff>114300</xdr:rowOff>
    </xdr:from>
    <xdr:to>
      <xdr:col>10</xdr:col>
      <xdr:colOff>276225</xdr:colOff>
      <xdr:row>88</xdr:row>
      <xdr:rowOff>171450</xdr:rowOff>
    </xdr:to>
    <xdr:graphicFrame>
      <xdr:nvGraphicFramePr>
        <xdr:cNvPr id="2" name="Chart 11"/>
        <xdr:cNvGraphicFramePr/>
      </xdr:nvGraphicFramePr>
      <xdr:xfrm>
        <a:off x="457200" y="22412325"/>
        <a:ext cx="7353300" cy="2657475"/>
      </xdr:xfrm>
      <a:graphic>
        <a:graphicData uri="http://schemas.openxmlformats.org/drawingml/2006/chart">
          <c:chart xmlns:c="http://schemas.openxmlformats.org/drawingml/2006/chart" r:id="rId2"/>
        </a:graphicData>
      </a:graphic>
    </xdr:graphicFrame>
    <xdr:clientData/>
  </xdr:twoCellAnchor>
  <xdr:twoCellAnchor>
    <xdr:from>
      <xdr:col>3</xdr:col>
      <xdr:colOff>104775</xdr:colOff>
      <xdr:row>2</xdr:row>
      <xdr:rowOff>19050</xdr:rowOff>
    </xdr:from>
    <xdr:to>
      <xdr:col>6</xdr:col>
      <xdr:colOff>180975</xdr:colOff>
      <xdr:row>2</xdr:row>
      <xdr:rowOff>19050</xdr:rowOff>
    </xdr:to>
    <xdr:sp>
      <xdr:nvSpPr>
        <xdr:cNvPr id="3" name="AutoShape 26"/>
        <xdr:cNvSpPr>
          <a:spLocks/>
        </xdr:cNvSpPr>
      </xdr:nvSpPr>
      <xdr:spPr>
        <a:xfrm>
          <a:off x="3514725" y="514350"/>
          <a:ext cx="1714500"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342900</xdr:colOff>
      <xdr:row>4</xdr:row>
      <xdr:rowOff>28575</xdr:rowOff>
    </xdr:from>
    <xdr:to>
      <xdr:col>1</xdr:col>
      <xdr:colOff>1352550</xdr:colOff>
      <xdr:row>4</xdr:row>
      <xdr:rowOff>28575</xdr:rowOff>
    </xdr:to>
    <xdr:sp>
      <xdr:nvSpPr>
        <xdr:cNvPr id="4" name="AutoShape 144"/>
        <xdr:cNvSpPr>
          <a:spLocks/>
        </xdr:cNvSpPr>
      </xdr:nvSpPr>
      <xdr:spPr>
        <a:xfrm>
          <a:off x="800100" y="885825"/>
          <a:ext cx="1009650"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71</xdr:row>
      <xdr:rowOff>276225</xdr:rowOff>
    </xdr:from>
    <xdr:to>
      <xdr:col>10</xdr:col>
      <xdr:colOff>276225</xdr:colOff>
      <xdr:row>90</xdr:row>
      <xdr:rowOff>171450</xdr:rowOff>
    </xdr:to>
    <xdr:graphicFrame>
      <xdr:nvGraphicFramePr>
        <xdr:cNvPr id="1" name="Chart 4"/>
        <xdr:cNvGraphicFramePr/>
      </xdr:nvGraphicFramePr>
      <xdr:xfrm>
        <a:off x="457200" y="28775025"/>
        <a:ext cx="7353300" cy="386715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89</xdr:row>
      <xdr:rowOff>114300</xdr:rowOff>
    </xdr:from>
    <xdr:to>
      <xdr:col>10</xdr:col>
      <xdr:colOff>276225</xdr:colOff>
      <xdr:row>102</xdr:row>
      <xdr:rowOff>171450</xdr:rowOff>
    </xdr:to>
    <xdr:graphicFrame>
      <xdr:nvGraphicFramePr>
        <xdr:cNvPr id="2" name="Chart 11"/>
        <xdr:cNvGraphicFramePr/>
      </xdr:nvGraphicFramePr>
      <xdr:xfrm>
        <a:off x="457200" y="32385000"/>
        <a:ext cx="7353300" cy="2657475"/>
      </xdr:xfrm>
      <a:graphic>
        <a:graphicData uri="http://schemas.openxmlformats.org/drawingml/2006/chart">
          <c:chart xmlns:c="http://schemas.openxmlformats.org/drawingml/2006/chart" r:id="rId2"/>
        </a:graphicData>
      </a:graphic>
    </xdr:graphicFrame>
    <xdr:clientData/>
  </xdr:twoCellAnchor>
  <xdr:twoCellAnchor>
    <xdr:from>
      <xdr:col>3</xdr:col>
      <xdr:colOff>104775</xdr:colOff>
      <xdr:row>2</xdr:row>
      <xdr:rowOff>19050</xdr:rowOff>
    </xdr:from>
    <xdr:to>
      <xdr:col>6</xdr:col>
      <xdr:colOff>180975</xdr:colOff>
      <xdr:row>2</xdr:row>
      <xdr:rowOff>19050</xdr:rowOff>
    </xdr:to>
    <xdr:sp>
      <xdr:nvSpPr>
        <xdr:cNvPr id="3" name="AutoShape 26"/>
        <xdr:cNvSpPr>
          <a:spLocks/>
        </xdr:cNvSpPr>
      </xdr:nvSpPr>
      <xdr:spPr>
        <a:xfrm>
          <a:off x="3514725" y="514350"/>
          <a:ext cx="1714500"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342900</xdr:colOff>
      <xdr:row>4</xdr:row>
      <xdr:rowOff>28575</xdr:rowOff>
    </xdr:from>
    <xdr:to>
      <xdr:col>1</xdr:col>
      <xdr:colOff>1352550</xdr:colOff>
      <xdr:row>4</xdr:row>
      <xdr:rowOff>28575</xdr:rowOff>
    </xdr:to>
    <xdr:sp>
      <xdr:nvSpPr>
        <xdr:cNvPr id="4" name="AutoShape 144"/>
        <xdr:cNvSpPr>
          <a:spLocks/>
        </xdr:cNvSpPr>
      </xdr:nvSpPr>
      <xdr:spPr>
        <a:xfrm>
          <a:off x="800100" y="885825"/>
          <a:ext cx="1009650"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59</xdr:row>
      <xdr:rowOff>276225</xdr:rowOff>
    </xdr:from>
    <xdr:to>
      <xdr:col>10</xdr:col>
      <xdr:colOff>276225</xdr:colOff>
      <xdr:row>78</xdr:row>
      <xdr:rowOff>171450</xdr:rowOff>
    </xdr:to>
    <xdr:graphicFrame>
      <xdr:nvGraphicFramePr>
        <xdr:cNvPr id="1" name="Chart 4"/>
        <xdr:cNvGraphicFramePr/>
      </xdr:nvGraphicFramePr>
      <xdr:xfrm>
        <a:off x="457200" y="20745450"/>
        <a:ext cx="7353300" cy="386715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77</xdr:row>
      <xdr:rowOff>114300</xdr:rowOff>
    </xdr:from>
    <xdr:to>
      <xdr:col>10</xdr:col>
      <xdr:colOff>276225</xdr:colOff>
      <xdr:row>90</xdr:row>
      <xdr:rowOff>171450</xdr:rowOff>
    </xdr:to>
    <xdr:graphicFrame>
      <xdr:nvGraphicFramePr>
        <xdr:cNvPr id="2" name="Chart 11"/>
        <xdr:cNvGraphicFramePr/>
      </xdr:nvGraphicFramePr>
      <xdr:xfrm>
        <a:off x="457200" y="24355425"/>
        <a:ext cx="7353300" cy="2657475"/>
      </xdr:xfrm>
      <a:graphic>
        <a:graphicData uri="http://schemas.openxmlformats.org/drawingml/2006/chart">
          <c:chart xmlns:c="http://schemas.openxmlformats.org/drawingml/2006/chart" r:id="rId2"/>
        </a:graphicData>
      </a:graphic>
    </xdr:graphicFrame>
    <xdr:clientData/>
  </xdr:twoCellAnchor>
  <xdr:twoCellAnchor>
    <xdr:from>
      <xdr:col>3</xdr:col>
      <xdr:colOff>104775</xdr:colOff>
      <xdr:row>2</xdr:row>
      <xdr:rowOff>19050</xdr:rowOff>
    </xdr:from>
    <xdr:to>
      <xdr:col>6</xdr:col>
      <xdr:colOff>180975</xdr:colOff>
      <xdr:row>2</xdr:row>
      <xdr:rowOff>19050</xdr:rowOff>
    </xdr:to>
    <xdr:sp>
      <xdr:nvSpPr>
        <xdr:cNvPr id="3" name="AutoShape 26"/>
        <xdr:cNvSpPr>
          <a:spLocks/>
        </xdr:cNvSpPr>
      </xdr:nvSpPr>
      <xdr:spPr>
        <a:xfrm>
          <a:off x="3514725" y="514350"/>
          <a:ext cx="1714500"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342900</xdr:colOff>
      <xdr:row>4</xdr:row>
      <xdr:rowOff>28575</xdr:rowOff>
    </xdr:from>
    <xdr:to>
      <xdr:col>1</xdr:col>
      <xdr:colOff>1352550</xdr:colOff>
      <xdr:row>4</xdr:row>
      <xdr:rowOff>28575</xdr:rowOff>
    </xdr:to>
    <xdr:sp>
      <xdr:nvSpPr>
        <xdr:cNvPr id="4" name="AutoShape 144"/>
        <xdr:cNvSpPr>
          <a:spLocks/>
        </xdr:cNvSpPr>
      </xdr:nvSpPr>
      <xdr:spPr>
        <a:xfrm>
          <a:off x="800100" y="885825"/>
          <a:ext cx="1009650"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438150</xdr:colOff>
      <xdr:row>67</xdr:row>
      <xdr:rowOff>95250</xdr:rowOff>
    </xdr:from>
    <xdr:to>
      <xdr:col>10</xdr:col>
      <xdr:colOff>266700</xdr:colOff>
      <xdr:row>80</xdr:row>
      <xdr:rowOff>152400</xdr:rowOff>
    </xdr:to>
    <xdr:graphicFrame>
      <xdr:nvGraphicFramePr>
        <xdr:cNvPr id="1" name="Chart 11"/>
        <xdr:cNvGraphicFramePr/>
      </xdr:nvGraphicFramePr>
      <xdr:xfrm>
        <a:off x="438150" y="24784050"/>
        <a:ext cx="7743825" cy="2657475"/>
      </xdr:xfrm>
      <a:graphic>
        <a:graphicData uri="http://schemas.openxmlformats.org/drawingml/2006/chart">
          <c:chart xmlns:c="http://schemas.openxmlformats.org/drawingml/2006/chart" r:id="rId1"/>
        </a:graphicData>
      </a:graphic>
    </xdr:graphicFrame>
    <xdr:clientData/>
  </xdr:twoCellAnchor>
  <xdr:twoCellAnchor>
    <xdr:from>
      <xdr:col>3</xdr:col>
      <xdr:colOff>114300</xdr:colOff>
      <xdr:row>3</xdr:row>
      <xdr:rowOff>19050</xdr:rowOff>
    </xdr:from>
    <xdr:to>
      <xdr:col>6</xdr:col>
      <xdr:colOff>190500</xdr:colOff>
      <xdr:row>3</xdr:row>
      <xdr:rowOff>19050</xdr:rowOff>
    </xdr:to>
    <xdr:sp>
      <xdr:nvSpPr>
        <xdr:cNvPr id="2" name="AutoShape 26"/>
        <xdr:cNvSpPr>
          <a:spLocks/>
        </xdr:cNvSpPr>
      </xdr:nvSpPr>
      <xdr:spPr>
        <a:xfrm>
          <a:off x="3886200" y="762000"/>
          <a:ext cx="1714500"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962025</xdr:colOff>
      <xdr:row>5</xdr:row>
      <xdr:rowOff>266700</xdr:rowOff>
    </xdr:from>
    <xdr:to>
      <xdr:col>2</xdr:col>
      <xdr:colOff>419100</xdr:colOff>
      <xdr:row>5</xdr:row>
      <xdr:rowOff>266700</xdr:rowOff>
    </xdr:to>
    <xdr:sp>
      <xdr:nvSpPr>
        <xdr:cNvPr id="3" name="AutoShape 144"/>
        <xdr:cNvSpPr>
          <a:spLocks/>
        </xdr:cNvSpPr>
      </xdr:nvSpPr>
      <xdr:spPr>
        <a:xfrm>
          <a:off x="1419225" y="1371600"/>
          <a:ext cx="1400175"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0</xdr:colOff>
      <xdr:row>63</xdr:row>
      <xdr:rowOff>276225</xdr:rowOff>
    </xdr:from>
    <xdr:to>
      <xdr:col>10</xdr:col>
      <xdr:colOff>285750</xdr:colOff>
      <xdr:row>82</xdr:row>
      <xdr:rowOff>161925</xdr:rowOff>
    </xdr:to>
    <xdr:graphicFrame>
      <xdr:nvGraphicFramePr>
        <xdr:cNvPr id="4" name="Chart 4"/>
        <xdr:cNvGraphicFramePr/>
      </xdr:nvGraphicFramePr>
      <xdr:xfrm>
        <a:off x="457200" y="23993475"/>
        <a:ext cx="7743825" cy="3857625"/>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81</xdr:row>
      <xdr:rowOff>114300</xdr:rowOff>
    </xdr:from>
    <xdr:to>
      <xdr:col>10</xdr:col>
      <xdr:colOff>285750</xdr:colOff>
      <xdr:row>94</xdr:row>
      <xdr:rowOff>171450</xdr:rowOff>
    </xdr:to>
    <xdr:graphicFrame>
      <xdr:nvGraphicFramePr>
        <xdr:cNvPr id="5" name="Chart 11"/>
        <xdr:cNvGraphicFramePr/>
      </xdr:nvGraphicFramePr>
      <xdr:xfrm>
        <a:off x="457200" y="27603450"/>
        <a:ext cx="7743825" cy="2657475"/>
      </xdr:xfrm>
      <a:graphic>
        <a:graphicData uri="http://schemas.openxmlformats.org/drawingml/2006/chart">
          <c:chart xmlns:c="http://schemas.openxmlformats.org/drawingml/2006/chart" r:id="rId3"/>
        </a:graphicData>
      </a:graphic>
    </xdr:graphicFrame>
    <xdr:clientData/>
  </xdr:twoCellAnchor>
  <xdr:twoCellAnchor>
    <xdr:from>
      <xdr:col>3</xdr:col>
      <xdr:colOff>114300</xdr:colOff>
      <xdr:row>3</xdr:row>
      <xdr:rowOff>19050</xdr:rowOff>
    </xdr:from>
    <xdr:to>
      <xdr:col>6</xdr:col>
      <xdr:colOff>190500</xdr:colOff>
      <xdr:row>3</xdr:row>
      <xdr:rowOff>19050</xdr:rowOff>
    </xdr:to>
    <xdr:sp>
      <xdr:nvSpPr>
        <xdr:cNvPr id="6" name="AutoShape 26"/>
        <xdr:cNvSpPr>
          <a:spLocks/>
        </xdr:cNvSpPr>
      </xdr:nvSpPr>
      <xdr:spPr>
        <a:xfrm>
          <a:off x="3886200" y="762000"/>
          <a:ext cx="1714500"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438150</xdr:colOff>
      <xdr:row>66</xdr:row>
      <xdr:rowOff>95250</xdr:rowOff>
    </xdr:from>
    <xdr:to>
      <xdr:col>10</xdr:col>
      <xdr:colOff>266700</xdr:colOff>
      <xdr:row>79</xdr:row>
      <xdr:rowOff>152400</xdr:rowOff>
    </xdr:to>
    <xdr:graphicFrame>
      <xdr:nvGraphicFramePr>
        <xdr:cNvPr id="1" name="Chart 11"/>
        <xdr:cNvGraphicFramePr/>
      </xdr:nvGraphicFramePr>
      <xdr:xfrm>
        <a:off x="438150" y="20326350"/>
        <a:ext cx="7591425" cy="2657475"/>
      </xdr:xfrm>
      <a:graphic>
        <a:graphicData uri="http://schemas.openxmlformats.org/drawingml/2006/chart">
          <c:chart xmlns:c="http://schemas.openxmlformats.org/drawingml/2006/chart" r:id="rId1"/>
        </a:graphicData>
      </a:graphic>
    </xdr:graphicFrame>
    <xdr:clientData/>
  </xdr:twoCellAnchor>
  <xdr:twoCellAnchor>
    <xdr:from>
      <xdr:col>3</xdr:col>
      <xdr:colOff>114300</xdr:colOff>
      <xdr:row>3</xdr:row>
      <xdr:rowOff>19050</xdr:rowOff>
    </xdr:from>
    <xdr:to>
      <xdr:col>6</xdr:col>
      <xdr:colOff>190500</xdr:colOff>
      <xdr:row>3</xdr:row>
      <xdr:rowOff>19050</xdr:rowOff>
    </xdr:to>
    <xdr:sp>
      <xdr:nvSpPr>
        <xdr:cNvPr id="2" name="AutoShape 26"/>
        <xdr:cNvSpPr>
          <a:spLocks/>
        </xdr:cNvSpPr>
      </xdr:nvSpPr>
      <xdr:spPr>
        <a:xfrm>
          <a:off x="3733800" y="762000"/>
          <a:ext cx="1714500"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962025</xdr:colOff>
      <xdr:row>5</xdr:row>
      <xdr:rowOff>266700</xdr:rowOff>
    </xdr:from>
    <xdr:to>
      <xdr:col>2</xdr:col>
      <xdr:colOff>419100</xdr:colOff>
      <xdr:row>5</xdr:row>
      <xdr:rowOff>266700</xdr:rowOff>
    </xdr:to>
    <xdr:sp>
      <xdr:nvSpPr>
        <xdr:cNvPr id="3" name="AutoShape 144"/>
        <xdr:cNvSpPr>
          <a:spLocks/>
        </xdr:cNvSpPr>
      </xdr:nvSpPr>
      <xdr:spPr>
        <a:xfrm>
          <a:off x="1419225" y="1371600"/>
          <a:ext cx="1266825"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0</xdr:colOff>
      <xdr:row>62</xdr:row>
      <xdr:rowOff>276225</xdr:rowOff>
    </xdr:from>
    <xdr:to>
      <xdr:col>10</xdr:col>
      <xdr:colOff>285750</xdr:colOff>
      <xdr:row>81</xdr:row>
      <xdr:rowOff>161925</xdr:rowOff>
    </xdr:to>
    <xdr:graphicFrame>
      <xdr:nvGraphicFramePr>
        <xdr:cNvPr id="4" name="Chart 4"/>
        <xdr:cNvGraphicFramePr/>
      </xdr:nvGraphicFramePr>
      <xdr:xfrm>
        <a:off x="457200" y="19535775"/>
        <a:ext cx="7591425" cy="3857625"/>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80</xdr:row>
      <xdr:rowOff>114300</xdr:rowOff>
    </xdr:from>
    <xdr:to>
      <xdr:col>10</xdr:col>
      <xdr:colOff>285750</xdr:colOff>
      <xdr:row>93</xdr:row>
      <xdr:rowOff>171450</xdr:rowOff>
    </xdr:to>
    <xdr:graphicFrame>
      <xdr:nvGraphicFramePr>
        <xdr:cNvPr id="5" name="Chart 11"/>
        <xdr:cNvGraphicFramePr/>
      </xdr:nvGraphicFramePr>
      <xdr:xfrm>
        <a:off x="457200" y="23145750"/>
        <a:ext cx="7591425" cy="2657475"/>
      </xdr:xfrm>
      <a:graphic>
        <a:graphicData uri="http://schemas.openxmlformats.org/drawingml/2006/chart">
          <c:chart xmlns:c="http://schemas.openxmlformats.org/drawingml/2006/chart" r:id="rId3"/>
        </a:graphicData>
      </a:graphic>
    </xdr:graphicFrame>
    <xdr:clientData/>
  </xdr:twoCellAnchor>
  <xdr:twoCellAnchor>
    <xdr:from>
      <xdr:col>3</xdr:col>
      <xdr:colOff>114300</xdr:colOff>
      <xdr:row>3</xdr:row>
      <xdr:rowOff>19050</xdr:rowOff>
    </xdr:from>
    <xdr:to>
      <xdr:col>6</xdr:col>
      <xdr:colOff>190500</xdr:colOff>
      <xdr:row>3</xdr:row>
      <xdr:rowOff>19050</xdr:rowOff>
    </xdr:to>
    <xdr:sp>
      <xdr:nvSpPr>
        <xdr:cNvPr id="6" name="AutoShape 26"/>
        <xdr:cNvSpPr>
          <a:spLocks/>
        </xdr:cNvSpPr>
      </xdr:nvSpPr>
      <xdr:spPr>
        <a:xfrm>
          <a:off x="3733800" y="762000"/>
          <a:ext cx="1714500"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438150</xdr:colOff>
      <xdr:row>66</xdr:row>
      <xdr:rowOff>95250</xdr:rowOff>
    </xdr:from>
    <xdr:to>
      <xdr:col>10</xdr:col>
      <xdr:colOff>266700</xdr:colOff>
      <xdr:row>79</xdr:row>
      <xdr:rowOff>152400</xdr:rowOff>
    </xdr:to>
    <xdr:graphicFrame>
      <xdr:nvGraphicFramePr>
        <xdr:cNvPr id="1" name="Chart 11"/>
        <xdr:cNvGraphicFramePr/>
      </xdr:nvGraphicFramePr>
      <xdr:xfrm>
        <a:off x="438150" y="20402550"/>
        <a:ext cx="7591425" cy="2657475"/>
      </xdr:xfrm>
      <a:graphic>
        <a:graphicData uri="http://schemas.openxmlformats.org/drawingml/2006/chart">
          <c:chart xmlns:c="http://schemas.openxmlformats.org/drawingml/2006/chart" r:id="rId1"/>
        </a:graphicData>
      </a:graphic>
    </xdr:graphicFrame>
    <xdr:clientData/>
  </xdr:twoCellAnchor>
  <xdr:twoCellAnchor>
    <xdr:from>
      <xdr:col>3</xdr:col>
      <xdr:colOff>114300</xdr:colOff>
      <xdr:row>3</xdr:row>
      <xdr:rowOff>19050</xdr:rowOff>
    </xdr:from>
    <xdr:to>
      <xdr:col>6</xdr:col>
      <xdr:colOff>190500</xdr:colOff>
      <xdr:row>3</xdr:row>
      <xdr:rowOff>19050</xdr:rowOff>
    </xdr:to>
    <xdr:sp>
      <xdr:nvSpPr>
        <xdr:cNvPr id="2" name="AutoShape 26"/>
        <xdr:cNvSpPr>
          <a:spLocks/>
        </xdr:cNvSpPr>
      </xdr:nvSpPr>
      <xdr:spPr>
        <a:xfrm>
          <a:off x="3733800" y="762000"/>
          <a:ext cx="1714500"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962025</xdr:colOff>
      <xdr:row>5</xdr:row>
      <xdr:rowOff>266700</xdr:rowOff>
    </xdr:from>
    <xdr:to>
      <xdr:col>2</xdr:col>
      <xdr:colOff>419100</xdr:colOff>
      <xdr:row>5</xdr:row>
      <xdr:rowOff>266700</xdr:rowOff>
    </xdr:to>
    <xdr:sp>
      <xdr:nvSpPr>
        <xdr:cNvPr id="3" name="AutoShape 144"/>
        <xdr:cNvSpPr>
          <a:spLocks/>
        </xdr:cNvSpPr>
      </xdr:nvSpPr>
      <xdr:spPr>
        <a:xfrm>
          <a:off x="1419225" y="1371600"/>
          <a:ext cx="1266825"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0</xdr:colOff>
      <xdr:row>62</xdr:row>
      <xdr:rowOff>276225</xdr:rowOff>
    </xdr:from>
    <xdr:to>
      <xdr:col>10</xdr:col>
      <xdr:colOff>285750</xdr:colOff>
      <xdr:row>81</xdr:row>
      <xdr:rowOff>161925</xdr:rowOff>
    </xdr:to>
    <xdr:graphicFrame>
      <xdr:nvGraphicFramePr>
        <xdr:cNvPr id="4" name="Chart 4"/>
        <xdr:cNvGraphicFramePr/>
      </xdr:nvGraphicFramePr>
      <xdr:xfrm>
        <a:off x="457200" y="19611975"/>
        <a:ext cx="7591425" cy="3857625"/>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80</xdr:row>
      <xdr:rowOff>114300</xdr:rowOff>
    </xdr:from>
    <xdr:to>
      <xdr:col>10</xdr:col>
      <xdr:colOff>285750</xdr:colOff>
      <xdr:row>93</xdr:row>
      <xdr:rowOff>171450</xdr:rowOff>
    </xdr:to>
    <xdr:graphicFrame>
      <xdr:nvGraphicFramePr>
        <xdr:cNvPr id="5" name="Chart 11"/>
        <xdr:cNvGraphicFramePr/>
      </xdr:nvGraphicFramePr>
      <xdr:xfrm>
        <a:off x="457200" y="23221950"/>
        <a:ext cx="7591425" cy="2657475"/>
      </xdr:xfrm>
      <a:graphic>
        <a:graphicData uri="http://schemas.openxmlformats.org/drawingml/2006/chart">
          <c:chart xmlns:c="http://schemas.openxmlformats.org/drawingml/2006/chart" r:id="rId3"/>
        </a:graphicData>
      </a:graphic>
    </xdr:graphicFrame>
    <xdr:clientData/>
  </xdr:twoCellAnchor>
  <xdr:twoCellAnchor>
    <xdr:from>
      <xdr:col>3</xdr:col>
      <xdr:colOff>114300</xdr:colOff>
      <xdr:row>3</xdr:row>
      <xdr:rowOff>19050</xdr:rowOff>
    </xdr:from>
    <xdr:to>
      <xdr:col>6</xdr:col>
      <xdr:colOff>190500</xdr:colOff>
      <xdr:row>3</xdr:row>
      <xdr:rowOff>19050</xdr:rowOff>
    </xdr:to>
    <xdr:sp>
      <xdr:nvSpPr>
        <xdr:cNvPr id="6" name="AutoShape 26"/>
        <xdr:cNvSpPr>
          <a:spLocks/>
        </xdr:cNvSpPr>
      </xdr:nvSpPr>
      <xdr:spPr>
        <a:xfrm>
          <a:off x="3733800" y="762000"/>
          <a:ext cx="1714500"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65</xdr:row>
      <xdr:rowOff>276225</xdr:rowOff>
    </xdr:from>
    <xdr:to>
      <xdr:col>10</xdr:col>
      <xdr:colOff>276225</xdr:colOff>
      <xdr:row>84</xdr:row>
      <xdr:rowOff>171450</xdr:rowOff>
    </xdr:to>
    <xdr:graphicFrame>
      <xdr:nvGraphicFramePr>
        <xdr:cNvPr id="1" name="Chart 4"/>
        <xdr:cNvGraphicFramePr/>
      </xdr:nvGraphicFramePr>
      <xdr:xfrm>
        <a:off x="457200" y="26593800"/>
        <a:ext cx="7353300" cy="386715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83</xdr:row>
      <xdr:rowOff>114300</xdr:rowOff>
    </xdr:from>
    <xdr:to>
      <xdr:col>10</xdr:col>
      <xdr:colOff>276225</xdr:colOff>
      <xdr:row>96</xdr:row>
      <xdr:rowOff>171450</xdr:rowOff>
    </xdr:to>
    <xdr:graphicFrame>
      <xdr:nvGraphicFramePr>
        <xdr:cNvPr id="2" name="Chart 11"/>
        <xdr:cNvGraphicFramePr/>
      </xdr:nvGraphicFramePr>
      <xdr:xfrm>
        <a:off x="457200" y="30203775"/>
        <a:ext cx="7353300" cy="2657475"/>
      </xdr:xfrm>
      <a:graphic>
        <a:graphicData uri="http://schemas.openxmlformats.org/drawingml/2006/chart">
          <c:chart xmlns:c="http://schemas.openxmlformats.org/drawingml/2006/chart" r:id="rId2"/>
        </a:graphicData>
      </a:graphic>
    </xdr:graphicFrame>
    <xdr:clientData/>
  </xdr:twoCellAnchor>
  <xdr:twoCellAnchor>
    <xdr:from>
      <xdr:col>3</xdr:col>
      <xdr:colOff>104775</xdr:colOff>
      <xdr:row>2</xdr:row>
      <xdr:rowOff>19050</xdr:rowOff>
    </xdr:from>
    <xdr:to>
      <xdr:col>6</xdr:col>
      <xdr:colOff>180975</xdr:colOff>
      <xdr:row>2</xdr:row>
      <xdr:rowOff>19050</xdr:rowOff>
    </xdr:to>
    <xdr:sp>
      <xdr:nvSpPr>
        <xdr:cNvPr id="3" name="AutoShape 26"/>
        <xdr:cNvSpPr>
          <a:spLocks/>
        </xdr:cNvSpPr>
      </xdr:nvSpPr>
      <xdr:spPr>
        <a:xfrm>
          <a:off x="3514725" y="514350"/>
          <a:ext cx="1714500"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342900</xdr:colOff>
      <xdr:row>4</xdr:row>
      <xdr:rowOff>28575</xdr:rowOff>
    </xdr:from>
    <xdr:to>
      <xdr:col>1</xdr:col>
      <xdr:colOff>1352550</xdr:colOff>
      <xdr:row>4</xdr:row>
      <xdr:rowOff>28575</xdr:rowOff>
    </xdr:to>
    <xdr:sp>
      <xdr:nvSpPr>
        <xdr:cNvPr id="4" name="AutoShape 144"/>
        <xdr:cNvSpPr>
          <a:spLocks/>
        </xdr:cNvSpPr>
      </xdr:nvSpPr>
      <xdr:spPr>
        <a:xfrm>
          <a:off x="800100" y="885825"/>
          <a:ext cx="1009650"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7917;a%20&#273;&#7893;i%20N&#272;%2025%20t&#7893;ng%20th&#7875;\&#272;&#225;nh%20gi&#225;%20TTHC%20N&#272;25\&#272;GT&#272;-TTHC%20N&#272;25%20new\Bi&#7875;u%20m&#7851;u%2004.&#272;GT&#272;-SCM%20(exel)%20(3)%20-%20TTHC-C&#7845;p%20GP%20MDR.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S&#7917;a%20&#273;&#7893;i%20N&#272;%2025%20t&#7893;ng%20th&#7875;\&#272;&#225;nh%20gi&#225;%20TTHC%20N&#272;25\Bang%20tinh%20TTHC4%20Cap%20giay%20phep%20Thu%20nghiem.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ÍNH CHI PHÍ"/>
    </sheetNames>
    <sheetDataSet>
      <sheetData sheetId="0">
        <row r="32">
          <cell r="K32">
            <v>839000</v>
          </cell>
        </row>
        <row r="56">
          <cell r="K56">
            <v>0</v>
          </cell>
        </row>
        <row r="100">
          <cell r="L100">
            <v>1</v>
          </cell>
        </row>
        <row r="101">
          <cell r="L101">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21.Đăng ký cung cấp dịch vụ VT"/>
      <sheetName val="22.Sửa đổi, bs thông tin đkcc"/>
      <sheetName val="23.Tiếp nhận thông báo CC DVVT"/>
      <sheetName val="24.Sửa đổi bs thông báo"/>
      <sheetName val="25.Tran chấp"/>
      <sheetName val="TÍNH CHI PHÍ"/>
      <sheetName val="TÍNH TOÁN CHI PHÍ"/>
      <sheetName val="1. Cấp GPCCDVVT có hạ tầng mạng"/>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TÍNH TOÁN CHI PHÍ"/>
    </sheetNames>
    <sheetDataSet>
      <sheetData sheetId="0">
        <row r="30">
          <cell r="K30">
            <v>1005303</v>
          </cell>
        </row>
        <row r="54">
          <cell r="K54">
            <v>840768</v>
          </cell>
        </row>
        <row r="85">
          <cell r="L85">
            <v>0.1636670735091808</v>
          </cell>
        </row>
        <row r="86">
          <cell r="L86">
            <v>0.8363329264908191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5.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6.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7.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dimension ref="A1:L105"/>
  <sheetViews>
    <sheetView tabSelected="1" zoomScale="115" zoomScaleNormal="115" zoomScaleSheetLayoutView="90" zoomScalePageLayoutView="0" workbookViewId="0" topLeftCell="A19">
      <selection activeCell="B15" sqref="B15"/>
    </sheetView>
  </sheetViews>
  <sheetFormatPr defaultColWidth="9.140625" defaultRowHeight="19.5" customHeight="1"/>
  <cols>
    <col min="1" max="1" width="6.8515625" style="31" customWidth="1"/>
    <col min="2" max="2" width="24.00390625" style="32" customWidth="1"/>
    <col min="3" max="3" width="20.28125" style="32" customWidth="1"/>
    <col min="4" max="4" width="7.421875" style="34" customWidth="1"/>
    <col min="5" max="5" width="8.140625" style="35" customWidth="1"/>
    <col min="6" max="6" width="9.00390625" style="32" customWidth="1"/>
    <col min="7" max="7" width="10.421875" style="32" customWidth="1"/>
    <col min="8" max="8" width="7.421875" style="32" customWidth="1"/>
    <col min="9" max="9" width="8.00390625" style="32" customWidth="1"/>
    <col min="10" max="10" width="11.421875" style="32" customWidth="1"/>
    <col min="11" max="11" width="15.57421875" style="32" customWidth="1"/>
    <col min="12" max="12" width="14.140625" style="32" customWidth="1"/>
    <col min="13" max="16384" width="9.140625" style="1" customWidth="1"/>
  </cols>
  <sheetData>
    <row r="1" spans="2:11" ht="19.5" customHeight="1">
      <c r="B1" s="129"/>
      <c r="C1" s="129"/>
      <c r="D1" s="129"/>
      <c r="E1" s="129"/>
      <c r="F1" s="129"/>
      <c r="G1" s="129"/>
      <c r="H1" s="129"/>
      <c r="I1" s="129"/>
      <c r="J1" s="129"/>
      <c r="K1" s="129"/>
    </row>
    <row r="2" spans="2:11" ht="19.5" customHeight="1">
      <c r="B2" s="130" t="s">
        <v>58</v>
      </c>
      <c r="C2" s="130"/>
      <c r="D2" s="130"/>
      <c r="E2" s="130"/>
      <c r="F2" s="130"/>
      <c r="G2" s="130"/>
      <c r="H2" s="130"/>
      <c r="I2" s="130"/>
      <c r="J2" s="130"/>
      <c r="K2" s="130"/>
    </row>
    <row r="3" ht="13.5" customHeight="1">
      <c r="B3" s="33"/>
    </row>
    <row r="4" spans="1:12" ht="15" customHeight="1">
      <c r="A4" s="128" t="s">
        <v>39</v>
      </c>
      <c r="B4" s="128"/>
      <c r="C4" s="128"/>
      <c r="I4" s="123" t="s">
        <v>38</v>
      </c>
      <c r="J4" s="123"/>
      <c r="K4" s="123"/>
      <c r="L4" s="36"/>
    </row>
    <row r="5" spans="1:12" ht="11.25" customHeight="1">
      <c r="A5" s="128"/>
      <c r="B5" s="128"/>
      <c r="C5" s="128"/>
      <c r="I5" s="123"/>
      <c r="J5" s="123"/>
      <c r="K5" s="123"/>
      <c r="L5" s="36"/>
    </row>
    <row r="6" spans="2:11" ht="16.5" customHeight="1">
      <c r="B6" s="130" t="s">
        <v>12</v>
      </c>
      <c r="C6" s="130"/>
      <c r="D6" s="130"/>
      <c r="E6" s="130"/>
      <c r="F6" s="130"/>
      <c r="G6" s="130"/>
      <c r="H6" s="130"/>
      <c r="I6" s="130"/>
      <c r="J6" s="130"/>
      <c r="K6" s="130"/>
    </row>
    <row r="7" spans="1:12" s="2" customFormat="1" ht="27.75" customHeight="1">
      <c r="A7" s="37"/>
      <c r="B7" s="131" t="s">
        <v>40</v>
      </c>
      <c r="C7" s="131"/>
      <c r="D7" s="131"/>
      <c r="E7" s="131"/>
      <c r="F7" s="131"/>
      <c r="G7" s="131"/>
      <c r="H7" s="131"/>
      <c r="I7" s="131"/>
      <c r="J7" s="131"/>
      <c r="K7" s="131"/>
      <c r="L7" s="38"/>
    </row>
    <row r="8" spans="1:12" s="2" customFormat="1" ht="19.5" customHeight="1">
      <c r="A8" s="37" t="s">
        <v>10</v>
      </c>
      <c r="B8" s="120" t="s">
        <v>34</v>
      </c>
      <c r="C8" s="120"/>
      <c r="D8" s="120"/>
      <c r="E8" s="120"/>
      <c r="F8" s="120"/>
      <c r="G8" s="120"/>
      <c r="H8" s="120"/>
      <c r="I8" s="120"/>
      <c r="J8" s="120"/>
      <c r="K8" s="120"/>
      <c r="L8" s="38"/>
    </row>
    <row r="9" spans="1:12" s="2" customFormat="1" ht="12" customHeight="1" thickBot="1">
      <c r="A9" s="37"/>
      <c r="B9" s="39"/>
      <c r="C9" s="39"/>
      <c r="D9" s="39"/>
      <c r="E9" s="39"/>
      <c r="F9" s="39"/>
      <c r="G9" s="39"/>
      <c r="H9" s="39"/>
      <c r="I9" s="39"/>
      <c r="J9" s="39"/>
      <c r="K9" s="39"/>
      <c r="L9" s="38"/>
    </row>
    <row r="10" spans="1:12" s="2" customFormat="1" ht="110.25">
      <c r="A10" s="3" t="s">
        <v>0</v>
      </c>
      <c r="B10" s="4" t="s">
        <v>15</v>
      </c>
      <c r="C10" s="4" t="s">
        <v>17</v>
      </c>
      <c r="D10" s="5" t="s">
        <v>26</v>
      </c>
      <c r="E10" s="6" t="s">
        <v>27</v>
      </c>
      <c r="F10" s="7" t="s">
        <v>28</v>
      </c>
      <c r="G10" s="5" t="s">
        <v>29</v>
      </c>
      <c r="H10" s="5" t="s">
        <v>18</v>
      </c>
      <c r="I10" s="5" t="s">
        <v>16</v>
      </c>
      <c r="J10" s="52" t="s">
        <v>30</v>
      </c>
      <c r="K10" s="52" t="s">
        <v>31</v>
      </c>
      <c r="L10" s="25" t="s">
        <v>5</v>
      </c>
    </row>
    <row r="11" spans="1:12" s="2" customFormat="1" ht="18" customHeight="1">
      <c r="A11" s="8">
        <v>1</v>
      </c>
      <c r="B11" s="9" t="s">
        <v>2</v>
      </c>
      <c r="C11" s="10"/>
      <c r="D11" s="11"/>
      <c r="E11" s="40"/>
      <c r="F11" s="12"/>
      <c r="G11" s="12"/>
      <c r="H11" s="12"/>
      <c r="I11" s="12"/>
      <c r="J11" s="53"/>
      <c r="K11" s="53"/>
      <c r="L11" s="13"/>
    </row>
    <row r="12" spans="1:12" s="2" customFormat="1" ht="47.25" customHeight="1">
      <c r="A12" s="126" t="s">
        <v>14</v>
      </c>
      <c r="B12" s="124" t="s">
        <v>53</v>
      </c>
      <c r="C12" s="10" t="s">
        <v>54</v>
      </c>
      <c r="D12" s="15">
        <v>3.5</v>
      </c>
      <c r="E12" s="40">
        <v>40799</v>
      </c>
      <c r="F12" s="12">
        <v>0</v>
      </c>
      <c r="G12" s="12">
        <v>3000</v>
      </c>
      <c r="H12" s="12">
        <v>1</v>
      </c>
      <c r="I12" s="12">
        <v>10</v>
      </c>
      <c r="J12" s="53">
        <f aca="true" t="shared" si="0" ref="J12:J33">G12+F12+(D12*E12)</f>
        <v>145796.5</v>
      </c>
      <c r="K12" s="53">
        <f aca="true" t="shared" si="1" ref="K12:K33">J12*I12*H12</f>
        <v>1457965</v>
      </c>
      <c r="L12" s="13" t="s">
        <v>55</v>
      </c>
    </row>
    <row r="13" spans="1:12" s="2" customFormat="1" ht="31.5">
      <c r="A13" s="127"/>
      <c r="B13" s="125"/>
      <c r="C13" s="10" t="s">
        <v>56</v>
      </c>
      <c r="D13" s="15">
        <v>0.1</v>
      </c>
      <c r="E13" s="40">
        <v>40799</v>
      </c>
      <c r="F13" s="12">
        <v>0</v>
      </c>
      <c r="G13" s="12">
        <f>500*3*4</f>
        <v>6000</v>
      </c>
      <c r="H13" s="12">
        <v>1</v>
      </c>
      <c r="I13" s="12">
        <v>10</v>
      </c>
      <c r="J13" s="53">
        <f t="shared" si="0"/>
        <v>10079.9</v>
      </c>
      <c r="K13" s="53">
        <f t="shared" si="1"/>
        <v>100799</v>
      </c>
      <c r="L13" s="13" t="s">
        <v>57</v>
      </c>
    </row>
    <row r="14" spans="1:12" s="2" customFormat="1" ht="47.25" customHeight="1">
      <c r="A14" s="63" t="s">
        <v>41</v>
      </c>
      <c r="B14" s="65" t="s">
        <v>42</v>
      </c>
      <c r="C14" s="10" t="s">
        <v>54</v>
      </c>
      <c r="D14" s="15">
        <v>3.5</v>
      </c>
      <c r="E14" s="40">
        <v>40799</v>
      </c>
      <c r="F14" s="12">
        <v>0</v>
      </c>
      <c r="G14" s="12">
        <v>3000</v>
      </c>
      <c r="H14" s="12">
        <v>1</v>
      </c>
      <c r="I14" s="12">
        <v>10</v>
      </c>
      <c r="J14" s="53">
        <f t="shared" si="0"/>
        <v>145796.5</v>
      </c>
      <c r="K14" s="53">
        <f t="shared" si="1"/>
        <v>1457965</v>
      </c>
      <c r="L14" s="13" t="s">
        <v>55</v>
      </c>
    </row>
    <row r="15" spans="1:12" s="2" customFormat="1" ht="228" customHeight="1">
      <c r="A15" s="59" t="s">
        <v>43</v>
      </c>
      <c r="B15" s="10" t="s">
        <v>50</v>
      </c>
      <c r="C15" s="10" t="s">
        <v>59</v>
      </c>
      <c r="D15" s="15">
        <v>0.2</v>
      </c>
      <c r="E15" s="40">
        <v>40799</v>
      </c>
      <c r="F15" s="12">
        <v>0</v>
      </c>
      <c r="G15" s="12">
        <v>1500</v>
      </c>
      <c r="H15" s="12">
        <v>1</v>
      </c>
      <c r="I15" s="12">
        <v>10</v>
      </c>
      <c r="J15" s="53">
        <f t="shared" si="0"/>
        <v>9659.8</v>
      </c>
      <c r="K15" s="53">
        <f t="shared" si="1"/>
        <v>96598</v>
      </c>
      <c r="L15" s="13" t="s">
        <v>60</v>
      </c>
    </row>
    <row r="16" spans="1:12" s="2" customFormat="1" ht="47.25">
      <c r="A16" s="60" t="s">
        <v>44</v>
      </c>
      <c r="B16" s="10" t="s">
        <v>45</v>
      </c>
      <c r="C16" s="10" t="s">
        <v>59</v>
      </c>
      <c r="D16" s="15">
        <v>1</v>
      </c>
      <c r="E16" s="40">
        <v>40799</v>
      </c>
      <c r="F16" s="12">
        <v>0</v>
      </c>
      <c r="G16" s="12">
        <v>25000</v>
      </c>
      <c r="H16" s="12">
        <v>1</v>
      </c>
      <c r="I16" s="12">
        <v>10</v>
      </c>
      <c r="J16" s="53">
        <f t="shared" si="0"/>
        <v>65799</v>
      </c>
      <c r="K16" s="53">
        <f t="shared" si="1"/>
        <v>657990</v>
      </c>
      <c r="L16" s="13" t="s">
        <v>61</v>
      </c>
    </row>
    <row r="17" spans="1:12" s="2" customFormat="1" ht="94.5">
      <c r="A17" s="59" t="s">
        <v>46</v>
      </c>
      <c r="B17" s="10" t="s">
        <v>49</v>
      </c>
      <c r="C17" s="10" t="s">
        <v>59</v>
      </c>
      <c r="D17" s="15">
        <v>0.5</v>
      </c>
      <c r="E17" s="40">
        <v>40799</v>
      </c>
      <c r="F17" s="12">
        <v>0</v>
      </c>
      <c r="G17" s="12">
        <v>5000</v>
      </c>
      <c r="H17" s="12">
        <v>1</v>
      </c>
      <c r="I17" s="12">
        <v>10</v>
      </c>
      <c r="J17" s="53">
        <f t="shared" si="0"/>
        <v>25399.5</v>
      </c>
      <c r="K17" s="53">
        <f t="shared" si="1"/>
        <v>253995</v>
      </c>
      <c r="L17" s="13" t="s">
        <v>62</v>
      </c>
    </row>
    <row r="18" spans="1:12" s="2" customFormat="1" ht="63">
      <c r="A18" s="59" t="s">
        <v>47</v>
      </c>
      <c r="B18" s="10" t="s">
        <v>51</v>
      </c>
      <c r="C18" s="10" t="s">
        <v>59</v>
      </c>
      <c r="D18" s="15">
        <v>70</v>
      </c>
      <c r="E18" s="40">
        <v>40799</v>
      </c>
      <c r="F18" s="12">
        <v>0</v>
      </c>
      <c r="G18" s="12">
        <v>35000</v>
      </c>
      <c r="H18" s="12">
        <v>1</v>
      </c>
      <c r="I18" s="12">
        <v>10</v>
      </c>
      <c r="J18" s="53">
        <f t="shared" si="0"/>
        <v>2890930</v>
      </c>
      <c r="K18" s="53">
        <f t="shared" si="1"/>
        <v>28909300</v>
      </c>
      <c r="L18" s="13" t="s">
        <v>63</v>
      </c>
    </row>
    <row r="19" spans="1:12" s="2" customFormat="1" ht="63">
      <c r="A19" s="58" t="s">
        <v>48</v>
      </c>
      <c r="B19" s="61" t="s">
        <v>52</v>
      </c>
      <c r="C19" s="10" t="s">
        <v>59</v>
      </c>
      <c r="D19" s="15">
        <v>50</v>
      </c>
      <c r="E19" s="40">
        <v>40799</v>
      </c>
      <c r="F19" s="12">
        <v>0</v>
      </c>
      <c r="G19" s="12">
        <v>25000</v>
      </c>
      <c r="H19" s="12">
        <v>1</v>
      </c>
      <c r="I19" s="12">
        <v>10</v>
      </c>
      <c r="J19" s="53">
        <f t="shared" si="0"/>
        <v>2064950</v>
      </c>
      <c r="K19" s="53">
        <f t="shared" si="1"/>
        <v>20649500</v>
      </c>
      <c r="L19" s="13" t="s">
        <v>61</v>
      </c>
    </row>
    <row r="20" spans="1:12" s="2" customFormat="1" ht="18" customHeight="1">
      <c r="A20" s="8">
        <v>2</v>
      </c>
      <c r="B20" s="9" t="s">
        <v>7</v>
      </c>
      <c r="C20" s="10" t="s">
        <v>8</v>
      </c>
      <c r="D20" s="15">
        <v>2</v>
      </c>
      <c r="E20" s="40">
        <v>40799</v>
      </c>
      <c r="F20" s="12">
        <v>0</v>
      </c>
      <c r="G20" s="12">
        <v>0</v>
      </c>
      <c r="H20" s="12">
        <v>1</v>
      </c>
      <c r="I20" s="62">
        <v>10</v>
      </c>
      <c r="J20" s="53">
        <f t="shared" si="0"/>
        <v>81598</v>
      </c>
      <c r="K20" s="53">
        <f t="shared" si="1"/>
        <v>815980</v>
      </c>
      <c r="L20" s="13"/>
    </row>
    <row r="21" spans="1:12" s="2" customFormat="1" ht="18" customHeight="1">
      <c r="A21" s="16"/>
      <c r="B21" s="10"/>
      <c r="C21" s="10" t="s">
        <v>36</v>
      </c>
      <c r="D21" s="15">
        <v>1</v>
      </c>
      <c r="E21" s="40">
        <v>40799</v>
      </c>
      <c r="F21" s="12">
        <v>0</v>
      </c>
      <c r="G21" s="12">
        <v>8000</v>
      </c>
      <c r="H21" s="12">
        <v>1</v>
      </c>
      <c r="I21" s="62">
        <v>10</v>
      </c>
      <c r="J21" s="53">
        <f t="shared" si="0"/>
        <v>48799</v>
      </c>
      <c r="K21" s="53">
        <f t="shared" si="1"/>
        <v>487990</v>
      </c>
      <c r="L21" s="13"/>
    </row>
    <row r="22" spans="1:12" s="2" customFormat="1" ht="18" customHeight="1">
      <c r="A22" s="16"/>
      <c r="B22" s="10"/>
      <c r="C22" s="10" t="s">
        <v>20</v>
      </c>
      <c r="D22" s="15">
        <v>0.5</v>
      </c>
      <c r="E22" s="40">
        <v>40799</v>
      </c>
      <c r="F22" s="12">
        <v>0</v>
      </c>
      <c r="G22" s="12">
        <v>0</v>
      </c>
      <c r="H22" s="12">
        <v>1</v>
      </c>
      <c r="I22" s="62">
        <v>10</v>
      </c>
      <c r="J22" s="53">
        <f t="shared" si="0"/>
        <v>20399.5</v>
      </c>
      <c r="K22" s="53">
        <f t="shared" si="1"/>
        <v>203995</v>
      </c>
      <c r="L22" s="13"/>
    </row>
    <row r="23" spans="1:12" s="2" customFormat="1" ht="31.5">
      <c r="A23" s="8">
        <v>3</v>
      </c>
      <c r="B23" s="9" t="s">
        <v>21</v>
      </c>
      <c r="C23" s="10"/>
      <c r="D23" s="15"/>
      <c r="E23" s="40">
        <v>40799</v>
      </c>
      <c r="F23" s="12">
        <v>0</v>
      </c>
      <c r="G23" s="12">
        <v>0</v>
      </c>
      <c r="H23" s="12">
        <v>1</v>
      </c>
      <c r="I23" s="12"/>
      <c r="J23" s="53">
        <f>G23+F23+(D23*E23)</f>
        <v>0</v>
      </c>
      <c r="K23" s="53">
        <f>J23*I23*H23</f>
        <v>0</v>
      </c>
      <c r="L23" s="13"/>
    </row>
    <row r="24" spans="1:12" s="2" customFormat="1" ht="18" customHeight="1">
      <c r="A24" s="14" t="s">
        <v>23</v>
      </c>
      <c r="B24" s="10" t="s">
        <v>3</v>
      </c>
      <c r="C24" s="10"/>
      <c r="D24" s="15">
        <v>0</v>
      </c>
      <c r="E24" s="40">
        <v>40799</v>
      </c>
      <c r="F24" s="12">
        <v>0</v>
      </c>
      <c r="G24" s="12">
        <v>0</v>
      </c>
      <c r="H24" s="12">
        <v>1</v>
      </c>
      <c r="I24" s="12">
        <v>0</v>
      </c>
      <c r="J24" s="53">
        <f>G24+F24+(D24*E24)</f>
        <v>0</v>
      </c>
      <c r="K24" s="53">
        <f>J24*I24*H24</f>
        <v>0</v>
      </c>
      <c r="L24" s="13"/>
    </row>
    <row r="25" spans="1:12" s="2" customFormat="1" ht="18" customHeight="1">
      <c r="A25" s="14" t="s">
        <v>22</v>
      </c>
      <c r="B25" s="10" t="s">
        <v>4</v>
      </c>
      <c r="C25" s="10"/>
      <c r="D25" s="15">
        <v>0</v>
      </c>
      <c r="E25" s="40">
        <v>40799</v>
      </c>
      <c r="F25" s="12"/>
      <c r="G25" s="12">
        <v>1000000</v>
      </c>
      <c r="H25" s="12">
        <v>1</v>
      </c>
      <c r="I25" s="12">
        <v>10</v>
      </c>
      <c r="J25" s="53">
        <f>G25+F25+(D25*E25)</f>
        <v>1000000</v>
      </c>
      <c r="K25" s="53">
        <f>J25*I25*H25</f>
        <v>10000000</v>
      </c>
      <c r="L25" s="13"/>
    </row>
    <row r="26" spans="1:12" s="2" customFormat="1" ht="69.75" customHeight="1">
      <c r="A26" s="16">
        <v>4</v>
      </c>
      <c r="B26" s="10" t="s">
        <v>33</v>
      </c>
      <c r="C26" s="10"/>
      <c r="D26" s="15"/>
      <c r="E26" s="40">
        <v>40799</v>
      </c>
      <c r="F26" s="12">
        <v>0</v>
      </c>
      <c r="G26" s="12">
        <v>0</v>
      </c>
      <c r="H26" s="12">
        <v>1</v>
      </c>
      <c r="I26" s="12">
        <v>0</v>
      </c>
      <c r="J26" s="12">
        <v>0</v>
      </c>
      <c r="K26" s="12">
        <v>0</v>
      </c>
      <c r="L26" s="13"/>
    </row>
    <row r="27" spans="1:12" s="2" customFormat="1" ht="22.5" customHeight="1">
      <c r="A27" s="16"/>
      <c r="B27" s="42"/>
      <c r="C27" s="10" t="s">
        <v>19</v>
      </c>
      <c r="D27" s="15"/>
      <c r="E27" s="40">
        <v>40799</v>
      </c>
      <c r="F27" s="12">
        <v>0</v>
      </c>
      <c r="G27" s="12">
        <v>0</v>
      </c>
      <c r="H27" s="12">
        <v>1</v>
      </c>
      <c r="I27" s="12">
        <v>0</v>
      </c>
      <c r="J27" s="53">
        <f t="shared" si="0"/>
        <v>0</v>
      </c>
      <c r="K27" s="53">
        <f t="shared" si="1"/>
        <v>0</v>
      </c>
      <c r="L27" s="13"/>
    </row>
    <row r="28" spans="1:12" s="2" customFormat="1" ht="18" customHeight="1">
      <c r="A28" s="16"/>
      <c r="B28" s="10"/>
      <c r="C28" s="10" t="s">
        <v>24</v>
      </c>
      <c r="D28" s="15"/>
      <c r="E28" s="40">
        <v>40799</v>
      </c>
      <c r="F28" s="12">
        <v>0</v>
      </c>
      <c r="G28" s="12">
        <v>0</v>
      </c>
      <c r="H28" s="12">
        <v>1</v>
      </c>
      <c r="I28" s="12">
        <v>0</v>
      </c>
      <c r="J28" s="53">
        <f t="shared" si="0"/>
        <v>0</v>
      </c>
      <c r="K28" s="53">
        <f t="shared" si="1"/>
        <v>0</v>
      </c>
      <c r="L28" s="13"/>
    </row>
    <row r="29" spans="1:12" s="2" customFormat="1" ht="34.5" customHeight="1">
      <c r="A29" s="16">
        <v>5</v>
      </c>
      <c r="B29" s="10" t="s">
        <v>32</v>
      </c>
      <c r="C29" s="10"/>
      <c r="D29" s="15"/>
      <c r="E29" s="40">
        <v>40799</v>
      </c>
      <c r="F29" s="12">
        <v>0</v>
      </c>
      <c r="G29" s="12">
        <v>0</v>
      </c>
      <c r="H29" s="12">
        <v>1</v>
      </c>
      <c r="I29" s="12">
        <v>0</v>
      </c>
      <c r="J29" s="53">
        <f>G29+F29+(D29*E29)</f>
        <v>0</v>
      </c>
      <c r="K29" s="53">
        <f>J29*I29*H29</f>
        <v>0</v>
      </c>
      <c r="L29" s="13"/>
    </row>
    <row r="30" spans="1:12" s="2" customFormat="1" ht="15.75">
      <c r="A30" s="16">
        <v>6</v>
      </c>
      <c r="B30" s="9" t="s">
        <v>9</v>
      </c>
      <c r="C30" s="10" t="s">
        <v>8</v>
      </c>
      <c r="D30" s="15">
        <v>2</v>
      </c>
      <c r="E30" s="40">
        <v>40799</v>
      </c>
      <c r="F30" s="12">
        <v>0</v>
      </c>
      <c r="G30" s="12">
        <v>0</v>
      </c>
      <c r="H30" s="12">
        <v>1</v>
      </c>
      <c r="I30" s="12">
        <v>10</v>
      </c>
      <c r="J30" s="53">
        <f t="shared" si="0"/>
        <v>81598</v>
      </c>
      <c r="K30" s="53">
        <f t="shared" si="1"/>
        <v>815980</v>
      </c>
      <c r="L30" s="13"/>
    </row>
    <row r="31" spans="1:12" s="2" customFormat="1" ht="18" customHeight="1">
      <c r="A31" s="17"/>
      <c r="B31" s="10"/>
      <c r="C31" s="10" t="s">
        <v>37</v>
      </c>
      <c r="D31" s="15">
        <v>1</v>
      </c>
      <c r="E31" s="40">
        <v>40799</v>
      </c>
      <c r="F31" s="12">
        <v>0</v>
      </c>
      <c r="G31" s="12">
        <v>8000</v>
      </c>
      <c r="H31" s="12">
        <v>1</v>
      </c>
      <c r="I31" s="12">
        <v>10</v>
      </c>
      <c r="J31" s="53">
        <f t="shared" si="0"/>
        <v>48799</v>
      </c>
      <c r="K31" s="53">
        <f t="shared" si="1"/>
        <v>487990</v>
      </c>
      <c r="L31" s="13"/>
    </row>
    <row r="32" spans="1:12" s="2" customFormat="1" ht="18" customHeight="1">
      <c r="A32" s="17"/>
      <c r="B32" s="10"/>
      <c r="C32" s="10" t="s">
        <v>20</v>
      </c>
      <c r="D32" s="15">
        <v>0.5</v>
      </c>
      <c r="E32" s="40">
        <v>40799</v>
      </c>
      <c r="F32" s="12">
        <v>0</v>
      </c>
      <c r="G32" s="12">
        <v>0</v>
      </c>
      <c r="H32" s="12">
        <v>1</v>
      </c>
      <c r="I32" s="12">
        <v>10</v>
      </c>
      <c r="J32" s="53">
        <f t="shared" si="0"/>
        <v>20399.5</v>
      </c>
      <c r="K32" s="53">
        <f t="shared" si="1"/>
        <v>203995</v>
      </c>
      <c r="L32" s="13"/>
    </row>
    <row r="33" spans="1:12" s="2" customFormat="1" ht="18" customHeight="1">
      <c r="A33" s="18"/>
      <c r="B33" s="10"/>
      <c r="C33" s="10" t="s">
        <v>6</v>
      </c>
      <c r="D33" s="15">
        <v>0</v>
      </c>
      <c r="E33" s="40">
        <v>40799</v>
      </c>
      <c r="F33" s="12">
        <v>0</v>
      </c>
      <c r="G33" s="12">
        <v>0</v>
      </c>
      <c r="H33" s="12">
        <v>1</v>
      </c>
      <c r="I33" s="12">
        <v>0</v>
      </c>
      <c r="J33" s="53">
        <f t="shared" si="0"/>
        <v>0</v>
      </c>
      <c r="K33" s="53">
        <f t="shared" si="1"/>
        <v>0</v>
      </c>
      <c r="L33" s="13"/>
    </row>
    <row r="34" spans="1:12" s="2" customFormat="1" ht="19.5" customHeight="1" thickBot="1">
      <c r="A34" s="19"/>
      <c r="B34" s="121" t="s">
        <v>1</v>
      </c>
      <c r="C34" s="122"/>
      <c r="D34" s="20"/>
      <c r="E34" s="21"/>
      <c r="F34" s="21">
        <f>SUM(F11:F33)</f>
        <v>0</v>
      </c>
      <c r="G34" s="21">
        <f>SUM(G11:G33)</f>
        <v>1119500</v>
      </c>
      <c r="H34" s="22"/>
      <c r="I34" s="21"/>
      <c r="J34" s="54">
        <f>SUM(J11:J33)</f>
        <v>6660004.2</v>
      </c>
      <c r="K34" s="54">
        <f>SUM(K11:K33)</f>
        <v>66600042</v>
      </c>
      <c r="L34" s="23"/>
    </row>
    <row r="35" spans="1:12" s="2" customFormat="1" ht="19.5" customHeight="1">
      <c r="A35" s="26"/>
      <c r="B35" s="27"/>
      <c r="C35" s="27"/>
      <c r="D35" s="28"/>
      <c r="E35" s="29"/>
      <c r="F35" s="29"/>
      <c r="G35" s="29"/>
      <c r="H35" s="30"/>
      <c r="I35" s="29"/>
      <c r="J35" s="29"/>
      <c r="K35" s="29"/>
      <c r="L35" s="29"/>
    </row>
    <row r="36" spans="1:12" s="2" customFormat="1" ht="27.75" customHeight="1">
      <c r="A36" s="37" t="s">
        <v>11</v>
      </c>
      <c r="B36" s="120" t="s">
        <v>35</v>
      </c>
      <c r="C36" s="120"/>
      <c r="D36" s="120"/>
      <c r="E36" s="120"/>
      <c r="F36" s="120"/>
      <c r="G36" s="120"/>
      <c r="H36" s="120"/>
      <c r="I36" s="120"/>
      <c r="J36" s="120"/>
      <c r="K36" s="120"/>
      <c r="L36" s="120"/>
    </row>
    <row r="37" spans="1:12" s="2" customFormat="1" ht="19.5" customHeight="1" thickBot="1">
      <c r="A37" s="43"/>
      <c r="B37" s="41"/>
      <c r="C37" s="41"/>
      <c r="D37" s="44"/>
      <c r="E37" s="45"/>
      <c r="F37" s="41"/>
      <c r="G37" s="41"/>
      <c r="H37" s="41"/>
      <c r="I37" s="41"/>
      <c r="J37" s="41"/>
      <c r="K37" s="41"/>
      <c r="L37" s="41"/>
    </row>
    <row r="38" spans="1:12" s="2" customFormat="1" ht="110.25">
      <c r="A38" s="3" t="s">
        <v>0</v>
      </c>
      <c r="B38" s="4" t="s">
        <v>15</v>
      </c>
      <c r="C38" s="4" t="s">
        <v>17</v>
      </c>
      <c r="D38" s="5" t="s">
        <v>26</v>
      </c>
      <c r="E38" s="6" t="s">
        <v>27</v>
      </c>
      <c r="F38" s="7" t="s">
        <v>28</v>
      </c>
      <c r="G38" s="5" t="s">
        <v>29</v>
      </c>
      <c r="H38" s="5" t="s">
        <v>18</v>
      </c>
      <c r="I38" s="5" t="s">
        <v>16</v>
      </c>
      <c r="J38" s="52" t="s">
        <v>30</v>
      </c>
      <c r="K38" s="52" t="s">
        <v>31</v>
      </c>
      <c r="L38" s="25" t="s">
        <v>5</v>
      </c>
    </row>
    <row r="39" spans="1:12" s="2" customFormat="1" ht="18" customHeight="1">
      <c r="A39" s="8">
        <v>1</v>
      </c>
      <c r="B39" s="9" t="s">
        <v>2</v>
      </c>
      <c r="C39" s="10"/>
      <c r="D39" s="11"/>
      <c r="E39" s="40"/>
      <c r="F39" s="12"/>
      <c r="G39" s="12"/>
      <c r="H39" s="12"/>
      <c r="I39" s="12"/>
      <c r="J39" s="53"/>
      <c r="K39" s="53"/>
      <c r="L39" s="13"/>
    </row>
    <row r="40" spans="1:12" s="2" customFormat="1" ht="47.25" customHeight="1">
      <c r="A40" s="126" t="s">
        <v>14</v>
      </c>
      <c r="B40" s="124" t="s">
        <v>53</v>
      </c>
      <c r="C40" s="10" t="s">
        <v>54</v>
      </c>
      <c r="D40" s="15">
        <v>0</v>
      </c>
      <c r="E40" s="40">
        <v>40799</v>
      </c>
      <c r="F40" s="12">
        <v>0</v>
      </c>
      <c r="G40" s="12">
        <v>0</v>
      </c>
      <c r="H40" s="12">
        <v>0</v>
      </c>
      <c r="I40" s="12">
        <v>0</v>
      </c>
      <c r="J40" s="53">
        <f aca="true" t="shared" si="2" ref="J40:J50">G40+F40+(D40*E40)</f>
        <v>0</v>
      </c>
      <c r="K40" s="53">
        <f aca="true" t="shared" si="3" ref="K40:K50">J40*I40*H40</f>
        <v>0</v>
      </c>
      <c r="L40" s="13"/>
    </row>
    <row r="41" spans="1:12" s="2" customFormat="1" ht="31.5">
      <c r="A41" s="127"/>
      <c r="B41" s="125"/>
      <c r="C41" s="10" t="s">
        <v>56</v>
      </c>
      <c r="D41" s="15">
        <v>0</v>
      </c>
      <c r="E41" s="40">
        <v>40799</v>
      </c>
      <c r="F41" s="12">
        <v>0</v>
      </c>
      <c r="G41" s="12">
        <v>0</v>
      </c>
      <c r="H41" s="12">
        <v>0</v>
      </c>
      <c r="I41" s="12">
        <v>0</v>
      </c>
      <c r="J41" s="53">
        <f t="shared" si="2"/>
        <v>0</v>
      </c>
      <c r="K41" s="53">
        <f t="shared" si="3"/>
        <v>0</v>
      </c>
      <c r="L41" s="13"/>
    </row>
    <row r="42" spans="1:12" s="2" customFormat="1" ht="47.25" customHeight="1">
      <c r="A42" s="63" t="s">
        <v>41</v>
      </c>
      <c r="B42" s="65" t="s">
        <v>42</v>
      </c>
      <c r="C42" s="10" t="s">
        <v>54</v>
      </c>
      <c r="D42" s="15">
        <v>0</v>
      </c>
      <c r="E42" s="40">
        <v>40799</v>
      </c>
      <c r="F42" s="12">
        <v>0</v>
      </c>
      <c r="G42" s="12">
        <v>0</v>
      </c>
      <c r="H42" s="12">
        <v>0</v>
      </c>
      <c r="I42" s="12">
        <v>0</v>
      </c>
      <c r="J42" s="53">
        <f t="shared" si="2"/>
        <v>0</v>
      </c>
      <c r="K42" s="53">
        <f t="shared" si="3"/>
        <v>0</v>
      </c>
      <c r="L42" s="13"/>
    </row>
    <row r="43" spans="1:12" s="2" customFormat="1" ht="228" customHeight="1">
      <c r="A43" s="59" t="s">
        <v>43</v>
      </c>
      <c r="B43" s="10" t="s">
        <v>50</v>
      </c>
      <c r="C43" s="10" t="s">
        <v>59</v>
      </c>
      <c r="D43" s="15">
        <v>0</v>
      </c>
      <c r="E43" s="40">
        <v>40799</v>
      </c>
      <c r="F43" s="12">
        <v>0</v>
      </c>
      <c r="G43" s="12">
        <v>0</v>
      </c>
      <c r="H43" s="12">
        <v>0</v>
      </c>
      <c r="I43" s="12">
        <v>0</v>
      </c>
      <c r="J43" s="53">
        <v>0</v>
      </c>
      <c r="K43" s="53">
        <f t="shared" si="3"/>
        <v>0</v>
      </c>
      <c r="L43" s="13"/>
    </row>
    <row r="44" spans="1:12" s="2" customFormat="1" ht="47.25">
      <c r="A44" s="60" t="s">
        <v>44</v>
      </c>
      <c r="B44" s="10" t="s">
        <v>45</v>
      </c>
      <c r="C44" s="10" t="s">
        <v>59</v>
      </c>
      <c r="D44" s="15">
        <v>0</v>
      </c>
      <c r="E44" s="40">
        <v>40799</v>
      </c>
      <c r="F44" s="12">
        <v>0</v>
      </c>
      <c r="G44" s="12">
        <v>0</v>
      </c>
      <c r="H44" s="12">
        <v>0</v>
      </c>
      <c r="I44" s="12">
        <v>0</v>
      </c>
      <c r="J44" s="53">
        <v>0</v>
      </c>
      <c r="K44" s="53">
        <f t="shared" si="3"/>
        <v>0</v>
      </c>
      <c r="L44" s="13"/>
    </row>
    <row r="45" spans="1:12" s="2" customFormat="1" ht="94.5">
      <c r="A45" s="59" t="s">
        <v>46</v>
      </c>
      <c r="B45" s="10" t="s">
        <v>49</v>
      </c>
      <c r="C45" s="10" t="s">
        <v>59</v>
      </c>
      <c r="D45" s="15">
        <v>0</v>
      </c>
      <c r="E45" s="40">
        <v>40799</v>
      </c>
      <c r="F45" s="12">
        <v>0</v>
      </c>
      <c r="G45" s="12">
        <v>0</v>
      </c>
      <c r="H45" s="12">
        <v>0</v>
      </c>
      <c r="I45" s="12">
        <v>0</v>
      </c>
      <c r="J45" s="53">
        <f t="shared" si="2"/>
        <v>0</v>
      </c>
      <c r="K45" s="53">
        <f t="shared" si="3"/>
        <v>0</v>
      </c>
      <c r="L45" s="13"/>
    </row>
    <row r="46" spans="1:12" s="2" customFormat="1" ht="63">
      <c r="A46" s="59" t="s">
        <v>47</v>
      </c>
      <c r="B46" s="10" t="s">
        <v>51</v>
      </c>
      <c r="C46" s="10" t="s">
        <v>59</v>
      </c>
      <c r="D46" s="15">
        <v>0</v>
      </c>
      <c r="E46" s="40">
        <v>40799</v>
      </c>
      <c r="F46" s="12">
        <v>0</v>
      </c>
      <c r="G46" s="12">
        <v>0</v>
      </c>
      <c r="H46" s="12">
        <v>0</v>
      </c>
      <c r="I46" s="12">
        <v>0</v>
      </c>
      <c r="J46" s="53">
        <f t="shared" si="2"/>
        <v>0</v>
      </c>
      <c r="K46" s="53">
        <f t="shared" si="3"/>
        <v>0</v>
      </c>
      <c r="L46" s="13"/>
    </row>
    <row r="47" spans="1:12" s="2" customFormat="1" ht="63">
      <c r="A47" s="58" t="s">
        <v>48</v>
      </c>
      <c r="B47" s="61" t="s">
        <v>52</v>
      </c>
      <c r="C47" s="10" t="s">
        <v>59</v>
      </c>
      <c r="D47" s="15">
        <v>0</v>
      </c>
      <c r="E47" s="40">
        <v>40799</v>
      </c>
      <c r="F47" s="12">
        <v>0</v>
      </c>
      <c r="G47" s="12">
        <v>0</v>
      </c>
      <c r="H47" s="12">
        <v>0</v>
      </c>
      <c r="I47" s="12">
        <v>0</v>
      </c>
      <c r="J47" s="53">
        <f t="shared" si="2"/>
        <v>0</v>
      </c>
      <c r="K47" s="53">
        <f t="shared" si="3"/>
        <v>0</v>
      </c>
      <c r="L47" s="13"/>
    </row>
    <row r="48" spans="1:12" s="2" customFormat="1" ht="18" customHeight="1">
      <c r="A48" s="8">
        <v>2</v>
      </c>
      <c r="B48" s="9" t="s">
        <v>7</v>
      </c>
      <c r="C48" s="10" t="s">
        <v>8</v>
      </c>
      <c r="D48" s="15">
        <v>0</v>
      </c>
      <c r="E48" s="40">
        <v>40799</v>
      </c>
      <c r="F48" s="12">
        <v>0</v>
      </c>
      <c r="G48" s="12">
        <v>0</v>
      </c>
      <c r="H48" s="12">
        <v>0</v>
      </c>
      <c r="I48" s="62">
        <v>0</v>
      </c>
      <c r="J48" s="53">
        <f t="shared" si="2"/>
        <v>0</v>
      </c>
      <c r="K48" s="53">
        <f t="shared" si="3"/>
        <v>0</v>
      </c>
      <c r="L48" s="13"/>
    </row>
    <row r="49" spans="1:12" s="2" customFormat="1" ht="18" customHeight="1">
      <c r="A49" s="16"/>
      <c r="B49" s="10"/>
      <c r="C49" s="10" t="s">
        <v>36</v>
      </c>
      <c r="D49" s="15">
        <v>0</v>
      </c>
      <c r="E49" s="40">
        <v>40799</v>
      </c>
      <c r="F49" s="12">
        <v>0</v>
      </c>
      <c r="G49" s="12">
        <v>0</v>
      </c>
      <c r="H49" s="12">
        <v>0</v>
      </c>
      <c r="I49" s="62">
        <v>0</v>
      </c>
      <c r="J49" s="53">
        <f t="shared" si="2"/>
        <v>0</v>
      </c>
      <c r="K49" s="53">
        <f t="shared" si="3"/>
        <v>0</v>
      </c>
      <c r="L49" s="13"/>
    </row>
    <row r="50" spans="1:12" s="2" customFormat="1" ht="18" customHeight="1">
      <c r="A50" s="16"/>
      <c r="B50" s="10"/>
      <c r="C50" s="10" t="s">
        <v>20</v>
      </c>
      <c r="D50" s="15">
        <v>0</v>
      </c>
      <c r="E50" s="40">
        <v>40799</v>
      </c>
      <c r="F50" s="12">
        <v>0</v>
      </c>
      <c r="G50" s="12">
        <v>0</v>
      </c>
      <c r="H50" s="12">
        <v>0</v>
      </c>
      <c r="I50" s="62">
        <v>0</v>
      </c>
      <c r="J50" s="53">
        <f t="shared" si="2"/>
        <v>0</v>
      </c>
      <c r="K50" s="53">
        <f t="shared" si="3"/>
        <v>0</v>
      </c>
      <c r="L50" s="13"/>
    </row>
    <row r="51" spans="1:12" s="2" customFormat="1" ht="31.5">
      <c r="A51" s="8">
        <v>3</v>
      </c>
      <c r="B51" s="9" t="s">
        <v>21</v>
      </c>
      <c r="C51" s="10"/>
      <c r="D51" s="15"/>
      <c r="E51" s="40">
        <v>40799</v>
      </c>
      <c r="F51" s="12">
        <v>0</v>
      </c>
      <c r="G51" s="12">
        <v>0</v>
      </c>
      <c r="H51" s="12">
        <v>0</v>
      </c>
      <c r="I51" s="12"/>
      <c r="J51" s="53">
        <f>G51+F51+(D51*E51)</f>
        <v>0</v>
      </c>
      <c r="K51" s="53">
        <f>J51*I51*H51</f>
        <v>0</v>
      </c>
      <c r="L51" s="13"/>
    </row>
    <row r="52" spans="1:12" s="2" customFormat="1" ht="18" customHeight="1">
      <c r="A52" s="14" t="s">
        <v>23</v>
      </c>
      <c r="B52" s="10" t="s">
        <v>3</v>
      </c>
      <c r="C52" s="10"/>
      <c r="D52" s="15">
        <v>0</v>
      </c>
      <c r="E52" s="40">
        <v>40799</v>
      </c>
      <c r="F52" s="12">
        <v>0</v>
      </c>
      <c r="G52" s="12">
        <v>0</v>
      </c>
      <c r="H52" s="12">
        <v>0</v>
      </c>
      <c r="I52" s="12">
        <v>0</v>
      </c>
      <c r="J52" s="53">
        <f>G52+F52+(D52*E52)</f>
        <v>0</v>
      </c>
      <c r="K52" s="53">
        <f>J52*I52*H52</f>
        <v>0</v>
      </c>
      <c r="L52" s="13"/>
    </row>
    <row r="53" spans="1:12" s="2" customFormat="1" ht="18" customHeight="1">
      <c r="A53" s="14" t="s">
        <v>22</v>
      </c>
      <c r="B53" s="10" t="s">
        <v>4</v>
      </c>
      <c r="C53" s="10"/>
      <c r="D53" s="15">
        <v>0</v>
      </c>
      <c r="E53" s="40">
        <v>40799</v>
      </c>
      <c r="F53" s="12"/>
      <c r="G53" s="12">
        <v>0</v>
      </c>
      <c r="H53" s="12">
        <v>0</v>
      </c>
      <c r="I53" s="12">
        <v>0</v>
      </c>
      <c r="J53" s="53">
        <f>G53+F53+(D53*E53)</f>
        <v>0</v>
      </c>
      <c r="K53" s="53">
        <f>J53*I53*H53</f>
        <v>0</v>
      </c>
      <c r="L53" s="13"/>
    </row>
    <row r="54" spans="1:12" s="2" customFormat="1" ht="69.75" customHeight="1">
      <c r="A54" s="16">
        <v>4</v>
      </c>
      <c r="B54" s="10" t="s">
        <v>33</v>
      </c>
      <c r="C54" s="10"/>
      <c r="D54" s="15"/>
      <c r="E54" s="40">
        <v>40799</v>
      </c>
      <c r="F54" s="12">
        <v>0</v>
      </c>
      <c r="G54" s="12">
        <v>0</v>
      </c>
      <c r="H54" s="12">
        <v>0</v>
      </c>
      <c r="I54" s="12">
        <v>0</v>
      </c>
      <c r="J54" s="12">
        <v>0</v>
      </c>
      <c r="K54" s="12">
        <v>0</v>
      </c>
      <c r="L54" s="13"/>
    </row>
    <row r="55" spans="1:12" s="2" customFormat="1" ht="22.5" customHeight="1">
      <c r="A55" s="16"/>
      <c r="B55" s="42"/>
      <c r="C55" s="10" t="s">
        <v>19</v>
      </c>
      <c r="D55" s="15"/>
      <c r="E55" s="40">
        <v>40799</v>
      </c>
      <c r="F55" s="12">
        <v>0</v>
      </c>
      <c r="G55" s="12">
        <v>0</v>
      </c>
      <c r="H55" s="12">
        <v>0</v>
      </c>
      <c r="I55" s="12">
        <v>0</v>
      </c>
      <c r="J55" s="53">
        <f aca="true" t="shared" si="4" ref="J55:J61">G55+F55+(D55*E55)</f>
        <v>0</v>
      </c>
      <c r="K55" s="53">
        <f aca="true" t="shared" si="5" ref="K55:K61">J55*I55*H55</f>
        <v>0</v>
      </c>
      <c r="L55" s="13"/>
    </row>
    <row r="56" spans="1:12" s="2" customFormat="1" ht="18" customHeight="1">
      <c r="A56" s="16"/>
      <c r="B56" s="10"/>
      <c r="C56" s="10" t="s">
        <v>24</v>
      </c>
      <c r="D56" s="15"/>
      <c r="E56" s="40">
        <v>40799</v>
      </c>
      <c r="F56" s="12">
        <v>0</v>
      </c>
      <c r="G56" s="12">
        <v>0</v>
      </c>
      <c r="H56" s="12">
        <v>0</v>
      </c>
      <c r="I56" s="12">
        <v>0</v>
      </c>
      <c r="J56" s="53">
        <f t="shared" si="4"/>
        <v>0</v>
      </c>
      <c r="K56" s="53">
        <f t="shared" si="5"/>
        <v>0</v>
      </c>
      <c r="L56" s="13"/>
    </row>
    <row r="57" spans="1:12" s="2" customFormat="1" ht="34.5" customHeight="1">
      <c r="A57" s="16">
        <v>5</v>
      </c>
      <c r="B57" s="10" t="s">
        <v>32</v>
      </c>
      <c r="C57" s="10"/>
      <c r="D57" s="15"/>
      <c r="E57" s="40">
        <v>40799</v>
      </c>
      <c r="F57" s="12">
        <v>0</v>
      </c>
      <c r="G57" s="12">
        <v>0</v>
      </c>
      <c r="H57" s="12">
        <v>0</v>
      </c>
      <c r="I57" s="12">
        <v>0</v>
      </c>
      <c r="J57" s="53">
        <f t="shared" si="4"/>
        <v>0</v>
      </c>
      <c r="K57" s="53">
        <f t="shared" si="5"/>
        <v>0</v>
      </c>
      <c r="L57" s="13"/>
    </row>
    <row r="58" spans="1:12" s="2" customFormat="1" ht="15.75">
      <c r="A58" s="16">
        <v>6</v>
      </c>
      <c r="B58" s="9" t="s">
        <v>9</v>
      </c>
      <c r="C58" s="10" t="s">
        <v>8</v>
      </c>
      <c r="D58" s="15">
        <v>0</v>
      </c>
      <c r="E58" s="40">
        <v>40799</v>
      </c>
      <c r="F58" s="12">
        <v>0</v>
      </c>
      <c r="G58" s="12">
        <v>0</v>
      </c>
      <c r="H58" s="12">
        <v>0</v>
      </c>
      <c r="I58" s="12">
        <v>0</v>
      </c>
      <c r="J58" s="53">
        <f t="shared" si="4"/>
        <v>0</v>
      </c>
      <c r="K58" s="53">
        <f t="shared" si="5"/>
        <v>0</v>
      </c>
      <c r="L58" s="13"/>
    </row>
    <row r="59" spans="1:12" s="2" customFormat="1" ht="18" customHeight="1">
      <c r="A59" s="17"/>
      <c r="B59" s="10"/>
      <c r="C59" s="10" t="s">
        <v>37</v>
      </c>
      <c r="D59" s="15">
        <v>0</v>
      </c>
      <c r="E59" s="40">
        <v>40799</v>
      </c>
      <c r="F59" s="12">
        <v>0</v>
      </c>
      <c r="G59" s="12">
        <v>0</v>
      </c>
      <c r="H59" s="12">
        <v>0</v>
      </c>
      <c r="I59" s="12">
        <v>0</v>
      </c>
      <c r="J59" s="53">
        <f t="shared" si="4"/>
        <v>0</v>
      </c>
      <c r="K59" s="53">
        <f t="shared" si="5"/>
        <v>0</v>
      </c>
      <c r="L59" s="13"/>
    </row>
    <row r="60" spans="1:12" s="2" customFormat="1" ht="18" customHeight="1">
      <c r="A60" s="17"/>
      <c r="B60" s="10"/>
      <c r="C60" s="10" t="s">
        <v>20</v>
      </c>
      <c r="D60" s="15">
        <v>0</v>
      </c>
      <c r="E60" s="40">
        <v>40799</v>
      </c>
      <c r="F60" s="12">
        <v>0</v>
      </c>
      <c r="G60" s="12">
        <v>0</v>
      </c>
      <c r="H60" s="12">
        <v>0</v>
      </c>
      <c r="I60" s="12">
        <v>0</v>
      </c>
      <c r="J60" s="53">
        <f t="shared" si="4"/>
        <v>0</v>
      </c>
      <c r="K60" s="53">
        <f t="shared" si="5"/>
        <v>0</v>
      </c>
      <c r="L60" s="13"/>
    </row>
    <row r="61" spans="1:12" s="2" customFormat="1" ht="18" customHeight="1">
      <c r="A61" s="18"/>
      <c r="B61" s="10"/>
      <c r="C61" s="10" t="s">
        <v>6</v>
      </c>
      <c r="D61" s="15">
        <v>0</v>
      </c>
      <c r="E61" s="40">
        <v>40799</v>
      </c>
      <c r="F61" s="12">
        <v>0</v>
      </c>
      <c r="G61" s="12">
        <v>0</v>
      </c>
      <c r="H61" s="12">
        <v>0</v>
      </c>
      <c r="I61" s="12">
        <v>0</v>
      </c>
      <c r="J61" s="53">
        <f t="shared" si="4"/>
        <v>0</v>
      </c>
      <c r="K61" s="53">
        <f t="shared" si="5"/>
        <v>0</v>
      </c>
      <c r="L61" s="13"/>
    </row>
    <row r="62" spans="1:12" s="2" customFormat="1" ht="19.5" customHeight="1" thickBot="1">
      <c r="A62" s="19"/>
      <c r="B62" s="121" t="s">
        <v>1</v>
      </c>
      <c r="C62" s="122"/>
      <c r="D62" s="20"/>
      <c r="E62" s="21"/>
      <c r="F62" s="21">
        <f>SUM(F39:F61)</f>
        <v>0</v>
      </c>
      <c r="G62" s="21">
        <f>SUM(G39:G61)</f>
        <v>0</v>
      </c>
      <c r="H62" s="22"/>
      <c r="I62" s="21"/>
      <c r="J62" s="54">
        <f>SUM(J39:J61)</f>
        <v>0</v>
      </c>
      <c r="K62" s="54">
        <f>SUM(K39:K61)</f>
        <v>0</v>
      </c>
      <c r="L62" s="23"/>
    </row>
    <row r="63" spans="1:12" s="2" customFormat="1" ht="19.5" customHeight="1">
      <c r="A63" s="26"/>
      <c r="B63" s="27"/>
      <c r="C63" s="27"/>
      <c r="D63" s="28"/>
      <c r="E63" s="29"/>
      <c r="F63" s="29"/>
      <c r="G63" s="29"/>
      <c r="H63" s="30"/>
      <c r="I63" s="29"/>
      <c r="J63" s="29"/>
      <c r="K63" s="29"/>
      <c r="L63" s="29"/>
    </row>
    <row r="64" spans="1:12" s="2" customFormat="1" ht="19.5" customHeight="1">
      <c r="A64" s="26"/>
      <c r="B64" s="27"/>
      <c r="C64" s="27"/>
      <c r="D64" s="28"/>
      <c r="E64" s="29"/>
      <c r="F64" s="29"/>
      <c r="G64" s="29"/>
      <c r="H64" s="30"/>
      <c r="I64" s="29"/>
      <c r="J64" s="29"/>
      <c r="K64" s="29"/>
      <c r="L64" s="29"/>
    </row>
    <row r="65" spans="1:12" s="2" customFormat="1" ht="19.5" customHeight="1">
      <c r="A65" s="26"/>
      <c r="B65" s="27"/>
      <c r="C65" s="27"/>
      <c r="D65" s="28"/>
      <c r="E65" s="29"/>
      <c r="F65" s="29"/>
      <c r="G65" s="29"/>
      <c r="H65" s="30"/>
      <c r="I65" s="29"/>
      <c r="J65" s="29"/>
      <c r="K65" s="29"/>
      <c r="L65" s="29"/>
    </row>
    <row r="66" spans="1:12" s="2" customFormat="1" ht="19.5" customHeight="1">
      <c r="A66" s="26"/>
      <c r="B66" s="27"/>
      <c r="C66" s="27"/>
      <c r="D66" s="28"/>
      <c r="E66" s="29"/>
      <c r="F66" s="29"/>
      <c r="G66" s="29"/>
      <c r="H66" s="30"/>
      <c r="I66" s="29"/>
      <c r="J66" s="29"/>
      <c r="K66" s="29"/>
      <c r="L66" s="29"/>
    </row>
    <row r="67" spans="1:12" s="2" customFormat="1" ht="19.5" customHeight="1">
      <c r="A67" s="26"/>
      <c r="B67" s="27"/>
      <c r="C67" s="27"/>
      <c r="D67" s="28"/>
      <c r="E67" s="29"/>
      <c r="F67" s="29"/>
      <c r="G67" s="29"/>
      <c r="H67" s="30"/>
      <c r="I67" s="29"/>
      <c r="J67" s="29"/>
      <c r="K67" s="29"/>
      <c r="L67" s="29"/>
    </row>
    <row r="68" spans="1:12" s="2" customFormat="1" ht="19.5" customHeight="1">
      <c r="A68" s="26"/>
      <c r="B68" s="27"/>
      <c r="C68" s="27"/>
      <c r="D68" s="28"/>
      <c r="E68" s="29"/>
      <c r="F68" s="29"/>
      <c r="G68" s="29"/>
      <c r="H68" s="30"/>
      <c r="I68" s="29"/>
      <c r="J68" s="29"/>
      <c r="K68" s="29"/>
      <c r="L68" s="29"/>
    </row>
    <row r="69" spans="1:12" s="2" customFormat="1" ht="19.5" customHeight="1">
      <c r="A69" s="26"/>
      <c r="B69" s="27"/>
      <c r="C69" s="27"/>
      <c r="D69" s="28"/>
      <c r="E69" s="29"/>
      <c r="F69" s="29"/>
      <c r="G69" s="29"/>
      <c r="H69" s="30"/>
      <c r="I69" s="29"/>
      <c r="J69" s="29"/>
      <c r="K69" s="29"/>
      <c r="L69" s="29"/>
    </row>
    <row r="70" spans="1:12" s="2" customFormat="1" ht="19.5" customHeight="1">
      <c r="A70" s="26"/>
      <c r="B70" s="27"/>
      <c r="C70" s="27"/>
      <c r="D70" s="28"/>
      <c r="E70" s="29"/>
      <c r="F70" s="29"/>
      <c r="G70" s="29"/>
      <c r="H70" s="30"/>
      <c r="I70" s="29"/>
      <c r="J70" s="29"/>
      <c r="K70" s="29"/>
      <c r="L70" s="29"/>
    </row>
    <row r="71" spans="1:12" s="2" customFormat="1" ht="19.5" customHeight="1">
      <c r="A71" s="26"/>
      <c r="B71" s="27"/>
      <c r="C71" s="27"/>
      <c r="D71" s="28"/>
      <c r="E71" s="29"/>
      <c r="F71" s="29"/>
      <c r="G71" s="29"/>
      <c r="H71" s="30"/>
      <c r="I71" s="29"/>
      <c r="J71" s="29"/>
      <c r="K71" s="29"/>
      <c r="L71" s="29"/>
    </row>
    <row r="72" spans="1:12" s="2" customFormat="1" ht="29.25" customHeight="1">
      <c r="A72" s="37" t="s">
        <v>13</v>
      </c>
      <c r="B72" s="120" t="s">
        <v>25</v>
      </c>
      <c r="C72" s="120"/>
      <c r="D72" s="120"/>
      <c r="E72" s="120"/>
      <c r="F72" s="120"/>
      <c r="G72" s="120"/>
      <c r="H72" s="120"/>
      <c r="I72" s="120"/>
      <c r="J72" s="120"/>
      <c r="K72" s="120"/>
      <c r="L72" s="120"/>
    </row>
    <row r="73" spans="1:12" s="24" customFormat="1" ht="15.75">
      <c r="A73" s="46"/>
      <c r="B73" s="46"/>
      <c r="C73" s="46"/>
      <c r="D73" s="46"/>
      <c r="E73" s="46"/>
      <c r="F73" s="46"/>
      <c r="G73" s="46"/>
      <c r="H73" s="46"/>
      <c r="I73" s="46"/>
      <c r="J73" s="46"/>
      <c r="K73" s="46"/>
      <c r="L73" s="46"/>
    </row>
    <row r="74" spans="1:12" s="24" customFormat="1" ht="15.75">
      <c r="A74" s="46"/>
      <c r="B74" s="46"/>
      <c r="C74" s="46"/>
      <c r="D74" s="46"/>
      <c r="E74" s="46"/>
      <c r="F74" s="46"/>
      <c r="G74" s="46"/>
      <c r="H74" s="46"/>
      <c r="I74" s="46"/>
      <c r="J74" s="46"/>
      <c r="K74" s="46"/>
      <c r="L74" s="46"/>
    </row>
    <row r="75" spans="1:12" s="24" customFormat="1" ht="15.75">
      <c r="A75" s="46"/>
      <c r="B75" s="46"/>
      <c r="C75" s="46"/>
      <c r="D75" s="46"/>
      <c r="E75" s="46"/>
      <c r="F75" s="46"/>
      <c r="G75" s="46"/>
      <c r="H75" s="46"/>
      <c r="I75" s="46"/>
      <c r="J75" s="46"/>
      <c r="K75" s="46"/>
      <c r="L75" s="46"/>
    </row>
    <row r="76" spans="1:12" s="24" customFormat="1" ht="15.75">
      <c r="A76" s="46"/>
      <c r="B76" s="46"/>
      <c r="C76" s="46"/>
      <c r="D76" s="46"/>
      <c r="E76" s="46"/>
      <c r="F76" s="46"/>
      <c r="G76" s="46"/>
      <c r="H76" s="46"/>
      <c r="I76" s="46"/>
      <c r="J76" s="46"/>
      <c r="K76" s="46"/>
      <c r="L76" s="46"/>
    </row>
    <row r="77" spans="1:12" s="24" customFormat="1" ht="15.75">
      <c r="A77" s="46"/>
      <c r="B77" s="46"/>
      <c r="C77" s="46"/>
      <c r="D77" s="46"/>
      <c r="E77" s="46"/>
      <c r="F77" s="46"/>
      <c r="G77" s="46"/>
      <c r="H77" s="46"/>
      <c r="I77" s="46"/>
      <c r="J77" s="46"/>
      <c r="K77" s="46"/>
      <c r="L77" s="46"/>
    </row>
    <row r="78" spans="1:12" s="24" customFormat="1" ht="15.75">
      <c r="A78" s="46"/>
      <c r="B78" s="46"/>
      <c r="C78" s="46"/>
      <c r="D78" s="46"/>
      <c r="E78" s="46"/>
      <c r="F78" s="46"/>
      <c r="G78" s="46"/>
      <c r="H78" s="46"/>
      <c r="I78" s="46"/>
      <c r="J78" s="46"/>
      <c r="K78" s="46"/>
      <c r="L78" s="46"/>
    </row>
    <row r="79" spans="1:12" s="24" customFormat="1" ht="15.75">
      <c r="A79" s="46"/>
      <c r="B79" s="46"/>
      <c r="C79" s="46"/>
      <c r="D79" s="46"/>
      <c r="E79" s="46"/>
      <c r="F79" s="46"/>
      <c r="G79" s="46"/>
      <c r="H79" s="46"/>
      <c r="I79" s="46"/>
      <c r="J79" s="46"/>
      <c r="K79" s="46"/>
      <c r="L79" s="46"/>
    </row>
    <row r="80" spans="1:12" s="24" customFormat="1" ht="15.75">
      <c r="A80" s="46"/>
      <c r="B80" s="46"/>
      <c r="C80" s="46"/>
      <c r="D80" s="46"/>
      <c r="E80" s="46"/>
      <c r="F80" s="46"/>
      <c r="G80" s="46"/>
      <c r="H80" s="46"/>
      <c r="I80" s="46"/>
      <c r="J80" s="46"/>
      <c r="K80" s="46"/>
      <c r="L80" s="46"/>
    </row>
    <row r="81" spans="1:12" s="24" customFormat="1" ht="15.75">
      <c r="A81" s="46"/>
      <c r="B81" s="46"/>
      <c r="C81" s="46"/>
      <c r="D81" s="46"/>
      <c r="E81" s="46"/>
      <c r="F81" s="46"/>
      <c r="G81" s="46"/>
      <c r="H81" s="46"/>
      <c r="I81" s="46"/>
      <c r="J81" s="46"/>
      <c r="K81" s="46"/>
      <c r="L81" s="46"/>
    </row>
    <row r="82" spans="1:12" s="24" customFormat="1" ht="15.75">
      <c r="A82" s="46"/>
      <c r="B82" s="46"/>
      <c r="C82" s="46"/>
      <c r="D82" s="46"/>
      <c r="E82" s="46"/>
      <c r="F82" s="46"/>
      <c r="G82" s="46"/>
      <c r="H82" s="46"/>
      <c r="I82" s="46"/>
      <c r="J82" s="46"/>
      <c r="K82" s="46"/>
      <c r="L82" s="46"/>
    </row>
    <row r="83" spans="1:12" s="24" customFormat="1" ht="15.75">
      <c r="A83" s="46"/>
      <c r="B83" s="46"/>
      <c r="C83" s="46"/>
      <c r="D83" s="46"/>
      <c r="E83" s="46"/>
      <c r="F83" s="46"/>
      <c r="G83" s="46"/>
      <c r="H83" s="46"/>
      <c r="I83" s="46"/>
      <c r="J83" s="46"/>
      <c r="K83" s="46"/>
      <c r="L83" s="46"/>
    </row>
    <row r="84" spans="1:12" s="24" customFormat="1" ht="15.75">
      <c r="A84" s="46"/>
      <c r="B84" s="46"/>
      <c r="C84" s="46"/>
      <c r="D84" s="46"/>
      <c r="E84" s="46"/>
      <c r="F84" s="46"/>
      <c r="G84" s="46"/>
      <c r="H84" s="46"/>
      <c r="I84" s="46"/>
      <c r="J84" s="46"/>
      <c r="K84" s="46"/>
      <c r="L84" s="46"/>
    </row>
    <row r="85" spans="1:12" s="24" customFormat="1" ht="15.75">
      <c r="A85" s="46"/>
      <c r="B85" s="46"/>
      <c r="C85" s="46"/>
      <c r="D85" s="46"/>
      <c r="E85" s="46"/>
      <c r="F85" s="46"/>
      <c r="G85" s="46"/>
      <c r="H85" s="46"/>
      <c r="I85" s="46"/>
      <c r="J85" s="46"/>
      <c r="K85" s="46"/>
      <c r="L85" s="46"/>
    </row>
    <row r="86" spans="1:12" s="24" customFormat="1" ht="15.75">
      <c r="A86" s="46"/>
      <c r="B86" s="46"/>
      <c r="C86" s="46"/>
      <c r="D86" s="46"/>
      <c r="E86" s="46"/>
      <c r="F86" s="46"/>
      <c r="G86" s="46"/>
      <c r="H86" s="46"/>
      <c r="I86" s="46"/>
      <c r="J86" s="46"/>
      <c r="K86" s="46"/>
      <c r="L86" s="46"/>
    </row>
    <row r="87" spans="1:12" s="24" customFormat="1" ht="15.75">
      <c r="A87" s="46"/>
      <c r="B87" s="46"/>
      <c r="C87" s="46"/>
      <c r="D87" s="46"/>
      <c r="E87" s="46"/>
      <c r="F87" s="46"/>
      <c r="G87" s="46"/>
      <c r="H87" s="46"/>
      <c r="I87" s="46"/>
      <c r="J87" s="46"/>
      <c r="K87" s="46"/>
      <c r="L87" s="46"/>
    </row>
    <row r="88" spans="1:12" s="24" customFormat="1" ht="15.75">
      <c r="A88" s="46"/>
      <c r="B88" s="46"/>
      <c r="C88" s="46"/>
      <c r="D88" s="46"/>
      <c r="E88" s="46"/>
      <c r="F88" s="46"/>
      <c r="G88" s="46"/>
      <c r="H88" s="46"/>
      <c r="I88" s="46"/>
      <c r="J88" s="46"/>
      <c r="K88" s="46"/>
      <c r="L88" s="46"/>
    </row>
    <row r="89" spans="1:12" s="24" customFormat="1" ht="15.75">
      <c r="A89" s="46"/>
      <c r="B89" s="46"/>
      <c r="C89" s="46"/>
      <c r="D89" s="46"/>
      <c r="E89" s="46"/>
      <c r="F89" s="46"/>
      <c r="G89" s="46"/>
      <c r="H89" s="46"/>
      <c r="I89" s="46"/>
      <c r="J89" s="46"/>
      <c r="K89" s="46"/>
      <c r="L89" s="46"/>
    </row>
    <row r="90" spans="1:12" s="24" customFormat="1" ht="15.75">
      <c r="A90" s="46"/>
      <c r="B90" s="46"/>
      <c r="C90" s="46"/>
      <c r="D90" s="46"/>
      <c r="E90" s="46"/>
      <c r="F90" s="46"/>
      <c r="G90" s="46"/>
      <c r="H90" s="46"/>
      <c r="I90" s="46"/>
      <c r="J90" s="46"/>
      <c r="K90" s="47"/>
      <c r="L90" s="47"/>
    </row>
    <row r="91" spans="1:12" s="24" customFormat="1" ht="15.75">
      <c r="A91" s="46"/>
      <c r="B91" s="46"/>
      <c r="C91" s="46"/>
      <c r="D91" s="46"/>
      <c r="E91" s="46"/>
      <c r="F91" s="46"/>
      <c r="G91" s="46"/>
      <c r="H91" s="46"/>
      <c r="I91" s="46"/>
      <c r="J91" s="46"/>
      <c r="K91" s="47"/>
      <c r="L91" s="47"/>
    </row>
    <row r="92" spans="1:12" s="24" customFormat="1" ht="15.75">
      <c r="A92" s="46"/>
      <c r="B92" s="46"/>
      <c r="C92" s="46"/>
      <c r="D92" s="46"/>
      <c r="E92" s="46"/>
      <c r="F92" s="46"/>
      <c r="G92" s="46"/>
      <c r="H92" s="46"/>
      <c r="I92" s="46"/>
      <c r="J92" s="46"/>
      <c r="K92" s="47"/>
      <c r="L92" s="47"/>
    </row>
    <row r="93" spans="1:12" s="24" customFormat="1" ht="15.75">
      <c r="A93" s="46"/>
      <c r="B93" s="46"/>
      <c r="C93" s="46"/>
      <c r="D93" s="46"/>
      <c r="E93" s="46"/>
      <c r="F93" s="46"/>
      <c r="G93" s="46"/>
      <c r="H93" s="46"/>
      <c r="I93" s="46"/>
      <c r="J93" s="46"/>
      <c r="K93" s="47"/>
      <c r="L93" s="47"/>
    </row>
    <row r="94" spans="1:12" s="24" customFormat="1" ht="15.75">
      <c r="A94" s="46"/>
      <c r="B94" s="46"/>
      <c r="C94" s="46"/>
      <c r="D94" s="46"/>
      <c r="E94" s="46"/>
      <c r="F94" s="46"/>
      <c r="G94" s="46"/>
      <c r="H94" s="46"/>
      <c r="I94" s="46"/>
      <c r="J94" s="46"/>
      <c r="K94" s="47"/>
      <c r="L94" s="47"/>
    </row>
    <row r="95" spans="1:12" s="24" customFormat="1" ht="15.75">
      <c r="A95" s="46"/>
      <c r="B95" s="46"/>
      <c r="C95" s="46"/>
      <c r="D95" s="46"/>
      <c r="E95" s="46"/>
      <c r="F95" s="46"/>
      <c r="G95" s="46"/>
      <c r="H95" s="46"/>
      <c r="I95" s="46"/>
      <c r="J95" s="46"/>
      <c r="K95" s="47"/>
      <c r="L95" s="47"/>
    </row>
    <row r="96" spans="1:12" s="24" customFormat="1" ht="15.75">
      <c r="A96" s="46"/>
      <c r="B96" s="46"/>
      <c r="C96" s="46"/>
      <c r="D96" s="46"/>
      <c r="E96" s="46"/>
      <c r="F96" s="46"/>
      <c r="G96" s="46"/>
      <c r="H96" s="46"/>
      <c r="I96" s="46"/>
      <c r="J96" s="46"/>
      <c r="K96" s="47"/>
      <c r="L96" s="47"/>
    </row>
    <row r="97" spans="1:12" s="24" customFormat="1" ht="15.75">
      <c r="A97" s="46"/>
      <c r="B97" s="46"/>
      <c r="C97" s="46"/>
      <c r="D97" s="46"/>
      <c r="E97" s="46"/>
      <c r="F97" s="46"/>
      <c r="G97" s="46"/>
      <c r="H97" s="46"/>
      <c r="I97" s="46"/>
      <c r="J97" s="46"/>
      <c r="K97" s="47"/>
      <c r="L97" s="47"/>
    </row>
    <row r="98" spans="1:12" s="24" customFormat="1" ht="15.75">
      <c r="A98" s="46"/>
      <c r="B98" s="46"/>
      <c r="C98" s="46"/>
      <c r="D98" s="46"/>
      <c r="E98" s="46"/>
      <c r="F98" s="46"/>
      <c r="G98" s="46"/>
      <c r="H98" s="46"/>
      <c r="I98" s="46"/>
      <c r="J98" s="46"/>
      <c r="K98" s="47"/>
      <c r="L98" s="47"/>
    </row>
    <row r="99" spans="1:12" s="24" customFormat="1" ht="15.75">
      <c r="A99" s="46"/>
      <c r="B99" s="46"/>
      <c r="C99" s="46"/>
      <c r="D99" s="46"/>
      <c r="E99" s="46"/>
      <c r="F99" s="46"/>
      <c r="G99" s="46"/>
      <c r="H99" s="46"/>
      <c r="I99" s="46"/>
      <c r="J99" s="46"/>
      <c r="K99" s="55"/>
      <c r="L99" s="55"/>
    </row>
    <row r="100" spans="1:12" s="24" customFormat="1" ht="15.75">
      <c r="A100" s="46"/>
      <c r="B100" s="46"/>
      <c r="C100" s="46"/>
      <c r="D100" s="46"/>
      <c r="E100" s="46"/>
      <c r="F100" s="46"/>
      <c r="G100" s="46"/>
      <c r="H100" s="46"/>
      <c r="I100" s="46"/>
      <c r="J100" s="46"/>
      <c r="K100" s="56">
        <f>$K$34</f>
        <v>66600042</v>
      </c>
      <c r="L100" s="55"/>
    </row>
    <row r="101" spans="1:12" s="24" customFormat="1" ht="15.75">
      <c r="A101" s="46"/>
      <c r="B101" s="46"/>
      <c r="C101" s="46"/>
      <c r="D101" s="46"/>
      <c r="E101" s="46"/>
      <c r="F101" s="46"/>
      <c r="G101" s="46"/>
      <c r="H101" s="46"/>
      <c r="I101" s="46"/>
      <c r="J101" s="46"/>
      <c r="K101" s="56">
        <f>$K$58</f>
        <v>0</v>
      </c>
      <c r="L101" s="57"/>
    </row>
    <row r="102" spans="1:12" s="24" customFormat="1" ht="15.75">
      <c r="A102" s="46"/>
      <c r="B102" s="46"/>
      <c r="C102" s="46"/>
      <c r="D102" s="46"/>
      <c r="E102" s="46"/>
      <c r="F102" s="46"/>
      <c r="G102" s="46"/>
      <c r="H102" s="46"/>
      <c r="I102" s="46"/>
      <c r="J102" s="46"/>
      <c r="K102" s="56">
        <f>K100-K101</f>
        <v>66600042</v>
      </c>
      <c r="L102" s="57">
        <f>K102/K100*100%</f>
        <v>1</v>
      </c>
    </row>
    <row r="103" spans="1:12" s="24" customFormat="1" ht="15.75">
      <c r="A103" s="46"/>
      <c r="B103" s="46"/>
      <c r="C103" s="46"/>
      <c r="D103" s="46"/>
      <c r="E103" s="46"/>
      <c r="F103" s="46"/>
      <c r="G103" s="46"/>
      <c r="H103" s="46"/>
      <c r="I103" s="46"/>
      <c r="J103" s="46"/>
      <c r="K103" s="55"/>
      <c r="L103" s="57">
        <f>K101/K100*100%</f>
        <v>0</v>
      </c>
    </row>
    <row r="104" spans="1:12" s="24" customFormat="1" ht="15.75">
      <c r="A104" s="46"/>
      <c r="B104" s="48"/>
      <c r="C104" s="46"/>
      <c r="D104" s="46"/>
      <c r="E104" s="46"/>
      <c r="F104" s="46"/>
      <c r="G104" s="46"/>
      <c r="H104" s="46"/>
      <c r="I104" s="46"/>
      <c r="J104" s="46"/>
      <c r="K104" s="49"/>
      <c r="L104" s="49"/>
    </row>
    <row r="105" spans="1:12" s="2" customFormat="1" ht="19.5" customHeight="1">
      <c r="A105" s="43"/>
      <c r="B105" s="50"/>
      <c r="C105" s="51"/>
      <c r="D105" s="51"/>
      <c r="E105" s="51"/>
      <c r="F105" s="51"/>
      <c r="G105" s="41"/>
      <c r="H105" s="41"/>
      <c r="I105" s="41"/>
      <c r="J105" s="41"/>
      <c r="K105" s="41"/>
      <c r="L105" s="41"/>
    </row>
  </sheetData>
  <sheetProtection selectLockedCells="1" selectUnlockedCells="1"/>
  <mergeCells count="15">
    <mergeCell ref="A12:A13"/>
    <mergeCell ref="A4:C5"/>
    <mergeCell ref="A40:A41"/>
    <mergeCell ref="B40:B41"/>
    <mergeCell ref="B1:K1"/>
    <mergeCell ref="B2:K2"/>
    <mergeCell ref="B6:K6"/>
    <mergeCell ref="B7:K7"/>
    <mergeCell ref="B72:L72"/>
    <mergeCell ref="B8:K8"/>
    <mergeCell ref="B34:C34"/>
    <mergeCell ref="I4:K5"/>
    <mergeCell ref="B36:L36"/>
    <mergeCell ref="B12:B13"/>
    <mergeCell ref="B62:C62"/>
  </mergeCells>
  <printOptions horizontalCentered="1" verticalCentered="1"/>
  <pageMargins left="0.196850393700787" right="0.236220472440945" top="0.275590551181102" bottom="0.31496062992126" header="0.275590551181102" footer="0.31496062992126"/>
  <pageSetup horizontalDpi="300" verticalDpi="300" orientation="landscape" paperSize="9" r:id="rId2"/>
  <headerFooter>
    <oddFooter xml:space="preserve">&amp;R&amp;".VnTime,Regular"&amp;14&amp;P      </oddFooter>
  </headerFooter>
  <drawing r:id="rId1"/>
</worksheet>
</file>

<file path=xl/worksheets/sheet10.xml><?xml version="1.0" encoding="utf-8"?>
<worksheet xmlns="http://schemas.openxmlformats.org/spreadsheetml/2006/main" xmlns:r="http://schemas.openxmlformats.org/officeDocument/2006/relationships">
  <sheetPr>
    <tabColor rgb="FFFF0000"/>
  </sheetPr>
  <dimension ref="A1:L96"/>
  <sheetViews>
    <sheetView zoomScalePageLayoutView="0" workbookViewId="0" topLeftCell="A17">
      <selection activeCell="B8" sqref="B8:K8"/>
    </sheetView>
  </sheetViews>
  <sheetFormatPr defaultColWidth="9.140625" defaultRowHeight="19.5" customHeight="1"/>
  <cols>
    <col min="1" max="1" width="6.8515625" style="31" customWidth="1"/>
    <col min="2" max="2" width="27.140625" style="32" customWidth="1"/>
    <col min="3" max="3" width="20.28125" style="32" customWidth="1"/>
    <col min="4" max="4" width="7.421875" style="34" customWidth="1"/>
    <col min="5" max="5" width="8.140625" style="35" customWidth="1"/>
    <col min="6" max="6" width="9.00390625" style="32" customWidth="1"/>
    <col min="7" max="7" width="10.421875" style="32" customWidth="1"/>
    <col min="8" max="8" width="7.421875" style="32" customWidth="1"/>
    <col min="9" max="9" width="8.00390625" style="32" customWidth="1"/>
    <col min="10" max="10" width="11.7109375" style="32" customWidth="1"/>
    <col min="11" max="11" width="19.421875" style="32" customWidth="1"/>
    <col min="12" max="12" width="14.140625" style="32" customWidth="1"/>
    <col min="13" max="16384" width="9.140625" style="1" customWidth="1"/>
  </cols>
  <sheetData>
    <row r="1" spans="2:11" ht="19.5" customHeight="1">
      <c r="B1" s="129"/>
      <c r="C1" s="129"/>
      <c r="D1" s="129"/>
      <c r="E1" s="129"/>
      <c r="F1" s="129"/>
      <c r="G1" s="129"/>
      <c r="H1" s="129"/>
      <c r="I1" s="129"/>
      <c r="J1" s="129"/>
      <c r="K1" s="129"/>
    </row>
    <row r="2" spans="2:11" ht="19.5" customHeight="1">
      <c r="B2" s="130" t="s">
        <v>94</v>
      </c>
      <c r="C2" s="130"/>
      <c r="D2" s="130"/>
      <c r="E2" s="130"/>
      <c r="F2" s="130"/>
      <c r="G2" s="130"/>
      <c r="H2" s="130"/>
      <c r="I2" s="130"/>
      <c r="J2" s="130"/>
      <c r="K2" s="130"/>
    </row>
    <row r="3" spans="2:11" ht="19.5" customHeight="1">
      <c r="B3" s="136" t="s">
        <v>95</v>
      </c>
      <c r="C3" s="136"/>
      <c r="D3" s="136"/>
      <c r="E3" s="136"/>
      <c r="F3" s="136"/>
      <c r="G3" s="136"/>
      <c r="H3" s="136"/>
      <c r="I3" s="136"/>
      <c r="J3" s="136"/>
      <c r="K3" s="136"/>
    </row>
    <row r="4" ht="13.5" customHeight="1">
      <c r="B4" s="33"/>
    </row>
    <row r="5" spans="2:12" ht="15" customHeight="1">
      <c r="B5" s="128" t="s">
        <v>96</v>
      </c>
      <c r="C5" s="128"/>
      <c r="I5" s="138" t="s">
        <v>38</v>
      </c>
      <c r="J5" s="138"/>
      <c r="K5" s="138"/>
      <c r="L5" s="36"/>
    </row>
    <row r="6" spans="2:12" ht="27" customHeight="1">
      <c r="B6" s="128"/>
      <c r="C6" s="128"/>
      <c r="I6" s="138"/>
      <c r="J6" s="138"/>
      <c r="K6" s="138"/>
      <c r="L6" s="36"/>
    </row>
    <row r="7" spans="2:11" ht="28.5" customHeight="1">
      <c r="B7" s="130" t="s">
        <v>12</v>
      </c>
      <c r="C7" s="130"/>
      <c r="D7" s="130"/>
      <c r="E7" s="130"/>
      <c r="F7" s="130"/>
      <c r="G7" s="130"/>
      <c r="H7" s="130"/>
      <c r="I7" s="130"/>
      <c r="J7" s="130"/>
      <c r="K7" s="130"/>
    </row>
    <row r="8" spans="1:12" s="2" customFormat="1" ht="34.5" customHeight="1">
      <c r="A8" s="37"/>
      <c r="B8" s="139" t="s">
        <v>156</v>
      </c>
      <c r="C8" s="139"/>
      <c r="D8" s="139"/>
      <c r="E8" s="139"/>
      <c r="F8" s="139"/>
      <c r="G8" s="139"/>
      <c r="H8" s="139"/>
      <c r="I8" s="139"/>
      <c r="J8" s="139"/>
      <c r="K8" s="139"/>
      <c r="L8" s="38"/>
    </row>
    <row r="9" spans="1:12" s="2" customFormat="1" ht="19.5" customHeight="1">
      <c r="A9" s="37" t="s">
        <v>10</v>
      </c>
      <c r="B9" s="120" t="s">
        <v>34</v>
      </c>
      <c r="C9" s="120"/>
      <c r="D9" s="120"/>
      <c r="E9" s="120"/>
      <c r="F9" s="120"/>
      <c r="G9" s="120"/>
      <c r="H9" s="120"/>
      <c r="I9" s="120"/>
      <c r="J9" s="120"/>
      <c r="K9" s="120"/>
      <c r="L9" s="38"/>
    </row>
    <row r="10" spans="1:12" s="2" customFormat="1" ht="12" customHeight="1" thickBot="1">
      <c r="A10" s="37"/>
      <c r="B10" s="39"/>
      <c r="C10" s="39"/>
      <c r="D10" s="39"/>
      <c r="E10" s="39"/>
      <c r="F10" s="39"/>
      <c r="G10" s="39"/>
      <c r="H10" s="39"/>
      <c r="I10" s="39"/>
      <c r="J10" s="39"/>
      <c r="K10" s="39"/>
      <c r="L10" s="38"/>
    </row>
    <row r="11" spans="1:12" s="2" customFormat="1" ht="110.25">
      <c r="A11" s="3" t="s">
        <v>0</v>
      </c>
      <c r="B11" s="4" t="s">
        <v>15</v>
      </c>
      <c r="C11" s="4" t="s">
        <v>17</v>
      </c>
      <c r="D11" s="5" t="s">
        <v>26</v>
      </c>
      <c r="E11" s="6" t="s">
        <v>27</v>
      </c>
      <c r="F11" s="7" t="s">
        <v>28</v>
      </c>
      <c r="G11" s="5" t="s">
        <v>29</v>
      </c>
      <c r="H11" s="5" t="s">
        <v>18</v>
      </c>
      <c r="I11" s="5" t="s">
        <v>16</v>
      </c>
      <c r="J11" s="52" t="s">
        <v>30</v>
      </c>
      <c r="K11" s="52" t="s">
        <v>31</v>
      </c>
      <c r="L11" s="25" t="s">
        <v>5</v>
      </c>
    </row>
    <row r="12" spans="1:12" s="2" customFormat="1" ht="18" customHeight="1">
      <c r="A12" s="8">
        <v>1</v>
      </c>
      <c r="B12" s="9" t="s">
        <v>2</v>
      </c>
      <c r="C12" s="10"/>
      <c r="D12" s="11"/>
      <c r="E12" s="40"/>
      <c r="F12" s="12"/>
      <c r="G12" s="12"/>
      <c r="H12" s="12"/>
      <c r="I12" s="12"/>
      <c r="J12" s="53"/>
      <c r="K12" s="53"/>
      <c r="L12" s="13"/>
    </row>
    <row r="13" spans="1:12" s="2" customFormat="1" ht="47.25">
      <c r="A13" s="14" t="s">
        <v>14</v>
      </c>
      <c r="B13" s="10" t="s">
        <v>141</v>
      </c>
      <c r="C13" s="10" t="s">
        <v>111</v>
      </c>
      <c r="D13" s="15">
        <v>2</v>
      </c>
      <c r="E13" s="40">
        <v>40799</v>
      </c>
      <c r="F13" s="12">
        <v>0</v>
      </c>
      <c r="G13" s="12">
        <v>0</v>
      </c>
      <c r="H13" s="12">
        <v>1</v>
      </c>
      <c r="I13" s="12">
        <v>3</v>
      </c>
      <c r="J13" s="53">
        <f aca="true" t="shared" si="0" ref="J13:J30">G13+F13+(D13*E13)</f>
        <v>81598</v>
      </c>
      <c r="K13" s="53">
        <f aca="true" t="shared" si="1" ref="K13:K30">J13*I13*H13</f>
        <v>244794</v>
      </c>
      <c r="L13" s="13"/>
    </row>
    <row r="14" spans="1:12" s="2" customFormat="1" ht="31.5">
      <c r="A14" s="16">
        <v>1.2</v>
      </c>
      <c r="B14" s="10" t="s">
        <v>110</v>
      </c>
      <c r="C14" s="41" t="s">
        <v>92</v>
      </c>
      <c r="D14" s="15">
        <v>20</v>
      </c>
      <c r="E14" s="40">
        <v>40799</v>
      </c>
      <c r="F14" s="12">
        <v>0</v>
      </c>
      <c r="G14" s="12">
        <v>30000</v>
      </c>
      <c r="H14" s="12">
        <v>1</v>
      </c>
      <c r="I14" s="12">
        <v>3</v>
      </c>
      <c r="J14" s="53">
        <f t="shared" si="0"/>
        <v>845980</v>
      </c>
      <c r="K14" s="53">
        <f t="shared" si="1"/>
        <v>2537940</v>
      </c>
      <c r="L14" s="13" t="s">
        <v>112</v>
      </c>
    </row>
    <row r="15" spans="1:12" s="2" customFormat="1" ht="18" customHeight="1">
      <c r="A15" s="14">
        <v>1.3</v>
      </c>
      <c r="B15" s="10" t="s">
        <v>99</v>
      </c>
      <c r="C15" s="10" t="s">
        <v>19</v>
      </c>
      <c r="D15" s="15"/>
      <c r="E15" s="40">
        <v>40799</v>
      </c>
      <c r="F15" s="12"/>
      <c r="G15" s="12"/>
      <c r="H15" s="12">
        <v>1</v>
      </c>
      <c r="I15" s="12"/>
      <c r="J15" s="53">
        <f t="shared" si="0"/>
        <v>0</v>
      </c>
      <c r="K15" s="53">
        <f t="shared" si="1"/>
        <v>0</v>
      </c>
      <c r="L15" s="13"/>
    </row>
    <row r="16" spans="1:12" s="2" customFormat="1" ht="18" customHeight="1">
      <c r="A16" s="16"/>
      <c r="B16" s="10"/>
      <c r="C16" s="41" t="s">
        <v>100</v>
      </c>
      <c r="D16" s="15"/>
      <c r="E16" s="40">
        <v>40799</v>
      </c>
      <c r="F16" s="12"/>
      <c r="G16" s="12"/>
      <c r="H16" s="12">
        <v>1</v>
      </c>
      <c r="I16" s="12"/>
      <c r="J16" s="53">
        <f t="shared" si="0"/>
        <v>0</v>
      </c>
      <c r="K16" s="53">
        <f t="shared" si="1"/>
        <v>0</v>
      </c>
      <c r="L16" s="13"/>
    </row>
    <row r="17" spans="1:12" s="2" customFormat="1" ht="18" customHeight="1">
      <c r="A17" s="8">
        <v>2</v>
      </c>
      <c r="B17" s="9" t="s">
        <v>7</v>
      </c>
      <c r="C17" s="10" t="s">
        <v>8</v>
      </c>
      <c r="D17" s="15">
        <v>2</v>
      </c>
      <c r="E17" s="40">
        <v>40799</v>
      </c>
      <c r="F17" s="12"/>
      <c r="G17" s="12"/>
      <c r="H17" s="12">
        <v>1</v>
      </c>
      <c r="I17" s="12">
        <v>3</v>
      </c>
      <c r="J17" s="53">
        <f t="shared" si="0"/>
        <v>81598</v>
      </c>
      <c r="K17" s="53">
        <f t="shared" si="1"/>
        <v>244794</v>
      </c>
      <c r="L17" s="13"/>
    </row>
    <row r="18" spans="1:12" s="2" customFormat="1" ht="18" customHeight="1">
      <c r="A18" s="16"/>
      <c r="B18" s="10"/>
      <c r="C18" s="10" t="s">
        <v>36</v>
      </c>
      <c r="D18" s="15"/>
      <c r="E18" s="40">
        <v>40799</v>
      </c>
      <c r="F18" s="12"/>
      <c r="G18" s="12"/>
      <c r="H18" s="12">
        <v>1</v>
      </c>
      <c r="I18" s="12"/>
      <c r="J18" s="53">
        <f t="shared" si="0"/>
        <v>0</v>
      </c>
      <c r="K18" s="53">
        <f t="shared" si="1"/>
        <v>0</v>
      </c>
      <c r="L18" s="13"/>
    </row>
    <row r="19" spans="1:12" s="2" customFormat="1" ht="18" customHeight="1">
      <c r="A19" s="16"/>
      <c r="B19" s="10"/>
      <c r="C19" s="10" t="s">
        <v>20</v>
      </c>
      <c r="D19" s="15"/>
      <c r="E19" s="40">
        <v>40799</v>
      </c>
      <c r="F19" s="12"/>
      <c r="G19" s="12"/>
      <c r="H19" s="12">
        <v>1</v>
      </c>
      <c r="I19" s="12"/>
      <c r="J19" s="53">
        <f t="shared" si="0"/>
        <v>0</v>
      </c>
      <c r="K19" s="53">
        <f t="shared" si="1"/>
        <v>0</v>
      </c>
      <c r="L19" s="13"/>
    </row>
    <row r="20" spans="1:12" s="2" customFormat="1" ht="31.5">
      <c r="A20" s="8">
        <v>3</v>
      </c>
      <c r="B20" s="9" t="s">
        <v>21</v>
      </c>
      <c r="C20" s="10"/>
      <c r="D20" s="15"/>
      <c r="E20" s="40">
        <v>40799</v>
      </c>
      <c r="F20" s="12"/>
      <c r="G20" s="12">
        <v>500000</v>
      </c>
      <c r="H20" s="12">
        <v>1</v>
      </c>
      <c r="I20" s="12">
        <v>3</v>
      </c>
      <c r="J20" s="53">
        <f>G20+F20+(D20*E20)</f>
        <v>500000</v>
      </c>
      <c r="K20" s="53">
        <f t="shared" si="1"/>
        <v>1500000</v>
      </c>
      <c r="L20" s="13"/>
    </row>
    <row r="21" spans="1:12" s="2" customFormat="1" ht="18" customHeight="1">
      <c r="A21" s="14" t="s">
        <v>23</v>
      </c>
      <c r="B21" s="10" t="s">
        <v>3</v>
      </c>
      <c r="C21" s="10"/>
      <c r="D21" s="15"/>
      <c r="E21" s="40">
        <v>40799</v>
      </c>
      <c r="F21" s="12"/>
      <c r="G21" s="12"/>
      <c r="H21" s="12">
        <v>1</v>
      </c>
      <c r="I21" s="12"/>
      <c r="J21" s="53">
        <f>G21+F21+(D21*E21)</f>
        <v>0</v>
      </c>
      <c r="K21" s="53">
        <f>J21*I21*H21</f>
        <v>0</v>
      </c>
      <c r="L21" s="13"/>
    </row>
    <row r="22" spans="1:12" s="2" customFormat="1" ht="18" customHeight="1">
      <c r="A22" s="14" t="s">
        <v>22</v>
      </c>
      <c r="B22" s="10" t="s">
        <v>4</v>
      </c>
      <c r="C22" s="10"/>
      <c r="D22" s="15"/>
      <c r="E22" s="40">
        <v>40799</v>
      </c>
      <c r="F22" s="12"/>
      <c r="G22" s="12"/>
      <c r="H22" s="12">
        <v>1</v>
      </c>
      <c r="I22" s="12"/>
      <c r="J22" s="53">
        <f>G22+F22+(D22*E22)</f>
        <v>0</v>
      </c>
      <c r="K22" s="53">
        <f>J22*I22*H22</f>
        <v>0</v>
      </c>
      <c r="L22" s="13"/>
    </row>
    <row r="23" spans="1:12" s="2" customFormat="1" ht="57.75" customHeight="1">
      <c r="A23" s="16">
        <v>4</v>
      </c>
      <c r="B23" s="10" t="s">
        <v>101</v>
      </c>
      <c r="C23" s="10"/>
      <c r="D23" s="15"/>
      <c r="E23" s="40">
        <v>40799</v>
      </c>
      <c r="F23" s="12"/>
      <c r="G23" s="12"/>
      <c r="H23" s="12"/>
      <c r="I23" s="12"/>
      <c r="J23" s="53"/>
      <c r="K23" s="53"/>
      <c r="L23" s="13"/>
    </row>
    <row r="24" spans="1:12" s="2" customFormat="1" ht="22.5" customHeight="1">
      <c r="A24" s="16"/>
      <c r="B24" s="42"/>
      <c r="C24" s="10" t="s">
        <v>19</v>
      </c>
      <c r="D24" s="15"/>
      <c r="E24" s="40">
        <v>40799</v>
      </c>
      <c r="F24" s="12"/>
      <c r="G24" s="12"/>
      <c r="H24" s="12">
        <v>1</v>
      </c>
      <c r="I24" s="12"/>
      <c r="J24" s="53">
        <f t="shared" si="0"/>
        <v>0</v>
      </c>
      <c r="K24" s="53">
        <f t="shared" si="1"/>
        <v>0</v>
      </c>
      <c r="L24" s="13"/>
    </row>
    <row r="25" spans="1:12" s="2" customFormat="1" ht="18" customHeight="1">
      <c r="A25" s="16"/>
      <c r="B25" s="10"/>
      <c r="C25" s="10" t="s">
        <v>24</v>
      </c>
      <c r="D25" s="15"/>
      <c r="E25" s="40">
        <v>40799</v>
      </c>
      <c r="F25" s="12"/>
      <c r="G25" s="12"/>
      <c r="H25" s="12">
        <v>1</v>
      </c>
      <c r="I25" s="12"/>
      <c r="J25" s="53">
        <f t="shared" si="0"/>
        <v>0</v>
      </c>
      <c r="K25" s="53">
        <f t="shared" si="1"/>
        <v>0</v>
      </c>
      <c r="L25" s="13"/>
    </row>
    <row r="26" spans="1:12" s="2" customFormat="1" ht="18" customHeight="1">
      <c r="A26" s="16">
        <v>5</v>
      </c>
      <c r="B26" s="10" t="s">
        <v>32</v>
      </c>
      <c r="C26" s="10"/>
      <c r="D26" s="15"/>
      <c r="E26" s="40">
        <v>40799</v>
      </c>
      <c r="F26" s="12"/>
      <c r="G26" s="12"/>
      <c r="H26" s="12">
        <v>1</v>
      </c>
      <c r="I26" s="12"/>
      <c r="J26" s="53">
        <f>G26+F26+(D26*E26)</f>
        <v>0</v>
      </c>
      <c r="K26" s="53">
        <f>J26*I26*H26</f>
        <v>0</v>
      </c>
      <c r="L26" s="13"/>
    </row>
    <row r="27" spans="1:12" s="2" customFormat="1" ht="15.75">
      <c r="A27" s="16">
        <v>6</v>
      </c>
      <c r="B27" s="9" t="s">
        <v>9</v>
      </c>
      <c r="C27" s="10" t="s">
        <v>8</v>
      </c>
      <c r="D27" s="15">
        <v>2</v>
      </c>
      <c r="E27" s="40">
        <v>40799</v>
      </c>
      <c r="F27" s="12"/>
      <c r="G27" s="12"/>
      <c r="H27" s="12">
        <v>1</v>
      </c>
      <c r="I27" s="12">
        <v>3</v>
      </c>
      <c r="J27" s="53">
        <f t="shared" si="0"/>
        <v>81598</v>
      </c>
      <c r="K27" s="53">
        <f t="shared" si="1"/>
        <v>244794</v>
      </c>
      <c r="L27" s="13"/>
    </row>
    <row r="28" spans="1:12" s="2" customFormat="1" ht="18" customHeight="1">
      <c r="A28" s="17"/>
      <c r="B28" s="10"/>
      <c r="C28" s="10" t="s">
        <v>37</v>
      </c>
      <c r="D28" s="15"/>
      <c r="E28" s="40">
        <v>40799</v>
      </c>
      <c r="F28" s="12"/>
      <c r="G28" s="12"/>
      <c r="H28" s="12">
        <v>1</v>
      </c>
      <c r="I28" s="12"/>
      <c r="J28" s="53">
        <f t="shared" si="0"/>
        <v>0</v>
      </c>
      <c r="K28" s="53">
        <f t="shared" si="1"/>
        <v>0</v>
      </c>
      <c r="L28" s="13"/>
    </row>
    <row r="29" spans="1:12" s="2" customFormat="1" ht="18" customHeight="1">
      <c r="A29" s="17"/>
      <c r="B29" s="10"/>
      <c r="C29" s="10" t="s">
        <v>20</v>
      </c>
      <c r="D29" s="15"/>
      <c r="E29" s="40">
        <v>40799</v>
      </c>
      <c r="F29" s="12"/>
      <c r="G29" s="12"/>
      <c r="H29" s="12">
        <v>1</v>
      </c>
      <c r="I29" s="12"/>
      <c r="J29" s="53">
        <f t="shared" si="0"/>
        <v>0</v>
      </c>
      <c r="K29" s="53">
        <f t="shared" si="1"/>
        <v>0</v>
      </c>
      <c r="L29" s="13"/>
    </row>
    <row r="30" spans="1:12" s="2" customFormat="1" ht="18" customHeight="1">
      <c r="A30" s="18"/>
      <c r="B30" s="10"/>
      <c r="C30" s="10" t="s">
        <v>6</v>
      </c>
      <c r="D30" s="15"/>
      <c r="E30" s="40">
        <v>40799</v>
      </c>
      <c r="F30" s="12"/>
      <c r="G30" s="12"/>
      <c r="H30" s="12">
        <v>1</v>
      </c>
      <c r="I30" s="12"/>
      <c r="J30" s="53">
        <f t="shared" si="0"/>
        <v>0</v>
      </c>
      <c r="K30" s="53">
        <f t="shared" si="1"/>
        <v>0</v>
      </c>
      <c r="L30" s="13"/>
    </row>
    <row r="31" spans="1:12" s="2" customFormat="1" ht="19.5" customHeight="1" thickBot="1">
      <c r="A31" s="19"/>
      <c r="B31" s="121" t="s">
        <v>1</v>
      </c>
      <c r="C31" s="122"/>
      <c r="D31" s="20"/>
      <c r="E31" s="21"/>
      <c r="F31" s="21">
        <f>SUM(F12:F25)</f>
        <v>0</v>
      </c>
      <c r="G31" s="21">
        <f>SUM(G12:G25)</f>
        <v>530000</v>
      </c>
      <c r="H31" s="22"/>
      <c r="I31" s="21"/>
      <c r="J31" s="54">
        <f>SUM(J12:J30)</f>
        <v>1590774</v>
      </c>
      <c r="K31" s="54">
        <f>SUM(K12:K30)</f>
        <v>4772322</v>
      </c>
      <c r="L31" s="23"/>
    </row>
    <row r="32" spans="1:12" s="2" customFormat="1" ht="19.5" customHeight="1">
      <c r="A32" s="26"/>
      <c r="B32" s="27"/>
      <c r="C32" s="27"/>
      <c r="D32" s="28"/>
      <c r="E32" s="29"/>
      <c r="F32" s="29"/>
      <c r="G32" s="29"/>
      <c r="H32" s="30"/>
      <c r="I32" s="29"/>
      <c r="J32" s="29"/>
      <c r="K32" s="29"/>
      <c r="L32" s="29"/>
    </row>
    <row r="33" spans="1:12" s="2" customFormat="1" ht="27.75" customHeight="1">
      <c r="A33" s="37" t="s">
        <v>11</v>
      </c>
      <c r="B33" s="120" t="s">
        <v>35</v>
      </c>
      <c r="C33" s="120"/>
      <c r="D33" s="120"/>
      <c r="E33" s="120"/>
      <c r="F33" s="120"/>
      <c r="G33" s="120"/>
      <c r="H33" s="120"/>
      <c r="I33" s="120"/>
      <c r="J33" s="120"/>
      <c r="K33" s="120"/>
      <c r="L33" s="120"/>
    </row>
    <row r="34" spans="1:12" s="2" customFormat="1" ht="19.5" customHeight="1" thickBot="1">
      <c r="A34" s="43"/>
      <c r="B34" s="41"/>
      <c r="C34" s="41"/>
      <c r="D34" s="44"/>
      <c r="E34" s="45"/>
      <c r="F34" s="41"/>
      <c r="G34" s="41"/>
      <c r="H34" s="41"/>
      <c r="I34" s="41"/>
      <c r="J34" s="41"/>
      <c r="K34" s="41"/>
      <c r="L34" s="41"/>
    </row>
    <row r="35" spans="1:12" s="2" customFormat="1" ht="110.25">
      <c r="A35" s="3" t="s">
        <v>0</v>
      </c>
      <c r="B35" s="4" t="s">
        <v>15</v>
      </c>
      <c r="C35" s="4" t="s">
        <v>17</v>
      </c>
      <c r="D35" s="5" t="s">
        <v>26</v>
      </c>
      <c r="E35" s="6" t="s">
        <v>27</v>
      </c>
      <c r="F35" s="7" t="s">
        <v>28</v>
      </c>
      <c r="G35" s="5" t="s">
        <v>29</v>
      </c>
      <c r="H35" s="5" t="s">
        <v>18</v>
      </c>
      <c r="I35" s="5" t="s">
        <v>16</v>
      </c>
      <c r="J35" s="5" t="s">
        <v>30</v>
      </c>
      <c r="K35" s="5" t="s">
        <v>31</v>
      </c>
      <c r="L35" s="25" t="s">
        <v>5</v>
      </c>
    </row>
    <row r="36" spans="1:12" s="2" customFormat="1" ht="19.5" customHeight="1">
      <c r="A36" s="8">
        <v>1</v>
      </c>
      <c r="B36" s="9" t="s">
        <v>2</v>
      </c>
      <c r="C36" s="10"/>
      <c r="D36" s="11"/>
      <c r="E36" s="40"/>
      <c r="F36" s="12"/>
      <c r="G36" s="12"/>
      <c r="H36" s="12"/>
      <c r="I36" s="12"/>
      <c r="J36" s="12"/>
      <c r="K36" s="12"/>
      <c r="L36" s="13"/>
    </row>
    <row r="37" spans="1:12" s="2" customFormat="1" ht="19.5" customHeight="1">
      <c r="A37" s="14" t="s">
        <v>14</v>
      </c>
      <c r="B37" s="10" t="s">
        <v>102</v>
      </c>
      <c r="C37" s="10" t="s">
        <v>19</v>
      </c>
      <c r="D37" s="15"/>
      <c r="E37" s="40">
        <v>40799</v>
      </c>
      <c r="F37" s="12"/>
      <c r="G37" s="12"/>
      <c r="H37" s="12">
        <v>1</v>
      </c>
      <c r="I37" s="12"/>
      <c r="J37" s="53">
        <f aca="true" t="shared" si="2" ref="J37:J46">G37+F37+(D37*E37)</f>
        <v>0</v>
      </c>
      <c r="K37" s="53">
        <f aca="true" t="shared" si="3" ref="K37:K46">J37*I37*H37</f>
        <v>0</v>
      </c>
      <c r="L37" s="13"/>
    </row>
    <row r="38" spans="1:12" s="2" customFormat="1" ht="19.5" customHeight="1">
      <c r="A38" s="16"/>
      <c r="B38" s="10"/>
      <c r="C38" s="41" t="s">
        <v>100</v>
      </c>
      <c r="D38" s="15"/>
      <c r="E38" s="40">
        <v>40799</v>
      </c>
      <c r="F38" s="12"/>
      <c r="G38" s="12"/>
      <c r="H38" s="12">
        <v>1</v>
      </c>
      <c r="I38" s="12"/>
      <c r="J38" s="53">
        <f t="shared" si="2"/>
        <v>0</v>
      </c>
      <c r="K38" s="53">
        <f t="shared" si="3"/>
        <v>0</v>
      </c>
      <c r="L38" s="13"/>
    </row>
    <row r="39" spans="1:12" s="2" customFormat="1" ht="19.5" customHeight="1">
      <c r="A39" s="14" t="s">
        <v>103</v>
      </c>
      <c r="B39" s="10" t="s">
        <v>99</v>
      </c>
      <c r="C39" s="10" t="s">
        <v>19</v>
      </c>
      <c r="D39" s="15"/>
      <c r="E39" s="40">
        <v>40799</v>
      </c>
      <c r="F39" s="12"/>
      <c r="G39" s="12"/>
      <c r="H39" s="12">
        <v>1</v>
      </c>
      <c r="I39" s="12"/>
      <c r="J39" s="53">
        <f t="shared" si="2"/>
        <v>0</v>
      </c>
      <c r="K39" s="53">
        <f t="shared" si="3"/>
        <v>0</v>
      </c>
      <c r="L39" s="13"/>
    </row>
    <row r="40" spans="1:12" s="2" customFormat="1" ht="19.5" customHeight="1">
      <c r="A40" s="16"/>
      <c r="B40" s="10"/>
      <c r="C40" s="41" t="s">
        <v>100</v>
      </c>
      <c r="D40" s="15"/>
      <c r="E40" s="40">
        <v>40799</v>
      </c>
      <c r="F40" s="12"/>
      <c r="G40" s="12"/>
      <c r="H40" s="12">
        <v>1</v>
      </c>
      <c r="I40" s="12"/>
      <c r="J40" s="53">
        <f t="shared" si="2"/>
        <v>0</v>
      </c>
      <c r="K40" s="53">
        <f t="shared" si="3"/>
        <v>0</v>
      </c>
      <c r="L40" s="13"/>
    </row>
    <row r="41" spans="1:12" s="2" customFormat="1" ht="19.5" customHeight="1">
      <c r="A41" s="8">
        <v>2</v>
      </c>
      <c r="B41" s="9" t="s">
        <v>7</v>
      </c>
      <c r="C41" s="10" t="s">
        <v>8</v>
      </c>
      <c r="D41" s="15"/>
      <c r="E41" s="40">
        <v>40799</v>
      </c>
      <c r="F41" s="12"/>
      <c r="G41" s="12"/>
      <c r="H41" s="12">
        <v>1</v>
      </c>
      <c r="I41" s="12"/>
      <c r="J41" s="53">
        <f t="shared" si="2"/>
        <v>0</v>
      </c>
      <c r="K41" s="53">
        <f t="shared" si="3"/>
        <v>0</v>
      </c>
      <c r="L41" s="13"/>
    </row>
    <row r="42" spans="1:12" s="2" customFormat="1" ht="19.5" customHeight="1">
      <c r="A42" s="16"/>
      <c r="B42" s="10"/>
      <c r="C42" s="10" t="s">
        <v>91</v>
      </c>
      <c r="D42" s="15"/>
      <c r="E42" s="40">
        <v>40799</v>
      </c>
      <c r="F42" s="12"/>
      <c r="G42" s="12"/>
      <c r="H42" s="12">
        <v>1</v>
      </c>
      <c r="I42" s="12"/>
      <c r="J42" s="53">
        <f t="shared" si="2"/>
        <v>0</v>
      </c>
      <c r="K42" s="53">
        <f t="shared" si="3"/>
        <v>0</v>
      </c>
      <c r="L42" s="13"/>
    </row>
    <row r="43" spans="1:12" s="2" customFormat="1" ht="19.5" customHeight="1">
      <c r="A43" s="16"/>
      <c r="B43" s="10"/>
      <c r="C43" s="10" t="s">
        <v>20</v>
      </c>
      <c r="D43" s="15"/>
      <c r="E43" s="40">
        <v>40799</v>
      </c>
      <c r="F43" s="12"/>
      <c r="G43" s="12"/>
      <c r="H43" s="12">
        <v>1</v>
      </c>
      <c r="I43" s="12"/>
      <c r="J43" s="53">
        <f t="shared" si="2"/>
        <v>0</v>
      </c>
      <c r="K43" s="53">
        <f t="shared" si="3"/>
        <v>0</v>
      </c>
      <c r="L43" s="13"/>
    </row>
    <row r="44" spans="1:12" s="2" customFormat="1" ht="31.5">
      <c r="A44" s="8">
        <v>3</v>
      </c>
      <c r="B44" s="9" t="s">
        <v>21</v>
      </c>
      <c r="C44" s="10"/>
      <c r="D44" s="15"/>
      <c r="E44" s="40">
        <v>40799</v>
      </c>
      <c r="F44" s="12"/>
      <c r="G44" s="12"/>
      <c r="H44" s="12">
        <v>1</v>
      </c>
      <c r="I44" s="12"/>
      <c r="J44" s="53">
        <f t="shared" si="2"/>
        <v>0</v>
      </c>
      <c r="K44" s="53">
        <f t="shared" si="3"/>
        <v>0</v>
      </c>
      <c r="L44" s="13"/>
    </row>
    <row r="45" spans="1:12" s="2" customFormat="1" ht="19.5" customHeight="1">
      <c r="A45" s="14" t="s">
        <v>23</v>
      </c>
      <c r="B45" s="10" t="s">
        <v>3</v>
      </c>
      <c r="C45" s="10"/>
      <c r="D45" s="15"/>
      <c r="E45" s="40">
        <v>40799</v>
      </c>
      <c r="F45" s="12"/>
      <c r="G45" s="12"/>
      <c r="H45" s="12">
        <v>1</v>
      </c>
      <c r="I45" s="12"/>
      <c r="J45" s="53">
        <f t="shared" si="2"/>
        <v>0</v>
      </c>
      <c r="K45" s="53">
        <f t="shared" si="3"/>
        <v>0</v>
      </c>
      <c r="L45" s="13"/>
    </row>
    <row r="46" spans="1:12" s="2" customFormat="1" ht="19.5" customHeight="1">
      <c r="A46" s="14" t="s">
        <v>22</v>
      </c>
      <c r="B46" s="10" t="s">
        <v>4</v>
      </c>
      <c r="C46" s="10"/>
      <c r="D46" s="15"/>
      <c r="E46" s="40">
        <v>40799</v>
      </c>
      <c r="F46" s="12"/>
      <c r="G46" s="12"/>
      <c r="H46" s="12">
        <v>1</v>
      </c>
      <c r="I46" s="12"/>
      <c r="J46" s="53">
        <f t="shared" si="2"/>
        <v>0</v>
      </c>
      <c r="K46" s="53">
        <f t="shared" si="3"/>
        <v>0</v>
      </c>
      <c r="L46" s="13"/>
    </row>
    <row r="47" spans="1:12" s="2" customFormat="1" ht="63">
      <c r="A47" s="8">
        <v>4</v>
      </c>
      <c r="B47" s="10" t="s">
        <v>33</v>
      </c>
      <c r="C47" s="10"/>
      <c r="D47" s="15"/>
      <c r="E47" s="40">
        <v>40799</v>
      </c>
      <c r="F47" s="12"/>
      <c r="G47" s="12"/>
      <c r="H47" s="12"/>
      <c r="I47" s="12"/>
      <c r="J47" s="53"/>
      <c r="K47" s="53"/>
      <c r="L47" s="13"/>
    </row>
    <row r="48" spans="1:12" s="2" customFormat="1" ht="19.5" customHeight="1">
      <c r="A48" s="16"/>
      <c r="B48" s="41"/>
      <c r="C48" s="10" t="s">
        <v>19</v>
      </c>
      <c r="D48" s="15"/>
      <c r="E48" s="40">
        <v>40799</v>
      </c>
      <c r="F48" s="12"/>
      <c r="G48" s="12"/>
      <c r="H48" s="12">
        <v>1</v>
      </c>
      <c r="I48" s="12"/>
      <c r="J48" s="53">
        <f aca="true" t="shared" si="4" ref="J48:J54">G48+F48+(D48*E48)</f>
        <v>0</v>
      </c>
      <c r="K48" s="53">
        <f aca="true" t="shared" si="5" ref="K48:K54">J48*I48*H48</f>
        <v>0</v>
      </c>
      <c r="L48" s="13"/>
    </row>
    <row r="49" spans="1:12" s="2" customFormat="1" ht="19.5" customHeight="1">
      <c r="A49" s="16"/>
      <c r="B49" s="10"/>
      <c r="C49" s="10" t="s">
        <v>24</v>
      </c>
      <c r="D49" s="15"/>
      <c r="E49" s="40">
        <v>40799</v>
      </c>
      <c r="F49" s="12"/>
      <c r="G49" s="12"/>
      <c r="H49" s="12">
        <v>1</v>
      </c>
      <c r="I49" s="12"/>
      <c r="J49" s="53">
        <f t="shared" si="4"/>
        <v>0</v>
      </c>
      <c r="K49" s="53">
        <f t="shared" si="5"/>
        <v>0</v>
      </c>
      <c r="L49" s="13"/>
    </row>
    <row r="50" spans="1:12" s="2" customFormat="1" ht="19.5" customHeight="1">
      <c r="A50" s="8">
        <v>5</v>
      </c>
      <c r="B50" s="10" t="s">
        <v>32</v>
      </c>
      <c r="C50" s="10"/>
      <c r="D50" s="15"/>
      <c r="E50" s="40">
        <v>40799</v>
      </c>
      <c r="F50" s="12"/>
      <c r="G50" s="12"/>
      <c r="H50" s="12">
        <v>1</v>
      </c>
      <c r="I50" s="12"/>
      <c r="J50" s="53">
        <f t="shared" si="4"/>
        <v>0</v>
      </c>
      <c r="K50" s="53">
        <f t="shared" si="5"/>
        <v>0</v>
      </c>
      <c r="L50" s="13"/>
    </row>
    <row r="51" spans="1:12" s="2" customFormat="1" ht="19.5" customHeight="1">
      <c r="A51" s="8">
        <v>6</v>
      </c>
      <c r="B51" s="9" t="s">
        <v>9</v>
      </c>
      <c r="C51" s="10" t="s">
        <v>8</v>
      </c>
      <c r="D51" s="15"/>
      <c r="E51" s="40">
        <v>40799</v>
      </c>
      <c r="F51" s="12"/>
      <c r="G51" s="12"/>
      <c r="H51" s="12">
        <v>1</v>
      </c>
      <c r="I51" s="12"/>
      <c r="J51" s="53">
        <f t="shared" si="4"/>
        <v>0</v>
      </c>
      <c r="K51" s="53">
        <f t="shared" si="5"/>
        <v>0</v>
      </c>
      <c r="L51" s="13"/>
    </row>
    <row r="52" spans="1:12" s="2" customFormat="1" ht="19.5" customHeight="1">
      <c r="A52" s="17"/>
      <c r="B52" s="10"/>
      <c r="C52" s="10" t="s">
        <v>91</v>
      </c>
      <c r="D52" s="15"/>
      <c r="E52" s="40">
        <v>40799</v>
      </c>
      <c r="F52" s="12"/>
      <c r="G52" s="12"/>
      <c r="H52" s="12">
        <v>1</v>
      </c>
      <c r="I52" s="12"/>
      <c r="J52" s="53">
        <f t="shared" si="4"/>
        <v>0</v>
      </c>
      <c r="K52" s="53">
        <f t="shared" si="5"/>
        <v>0</v>
      </c>
      <c r="L52" s="13"/>
    </row>
    <row r="53" spans="1:12" s="2" customFormat="1" ht="19.5" customHeight="1">
      <c r="A53" s="17"/>
      <c r="B53" s="10"/>
      <c r="C53" s="10" t="s">
        <v>20</v>
      </c>
      <c r="D53" s="15"/>
      <c r="E53" s="40">
        <v>40799</v>
      </c>
      <c r="F53" s="12"/>
      <c r="G53" s="12"/>
      <c r="H53" s="12">
        <v>1</v>
      </c>
      <c r="I53" s="12"/>
      <c r="J53" s="53">
        <f t="shared" si="4"/>
        <v>0</v>
      </c>
      <c r="K53" s="53">
        <f t="shared" si="5"/>
        <v>0</v>
      </c>
      <c r="L53" s="13"/>
    </row>
    <row r="54" spans="1:12" s="2" customFormat="1" ht="19.5" customHeight="1">
      <c r="A54" s="18"/>
      <c r="B54" s="10"/>
      <c r="C54" s="10" t="s">
        <v>6</v>
      </c>
      <c r="D54" s="15"/>
      <c r="E54" s="40">
        <v>40799</v>
      </c>
      <c r="F54" s="12"/>
      <c r="G54" s="12"/>
      <c r="H54" s="12">
        <v>1</v>
      </c>
      <c r="I54" s="12"/>
      <c r="J54" s="53">
        <f t="shared" si="4"/>
        <v>0</v>
      </c>
      <c r="K54" s="53">
        <f t="shared" si="5"/>
        <v>0</v>
      </c>
      <c r="L54" s="13"/>
    </row>
    <row r="55" spans="1:12" s="2" customFormat="1" ht="16.5" thickBot="1">
      <c r="A55" s="19"/>
      <c r="B55" s="121" t="s">
        <v>1</v>
      </c>
      <c r="C55" s="122"/>
      <c r="D55" s="20"/>
      <c r="E55" s="21"/>
      <c r="F55" s="21">
        <f>SUM(F36:F49)</f>
        <v>0</v>
      </c>
      <c r="G55" s="21">
        <f>SUM(G36:G49)</f>
        <v>0</v>
      </c>
      <c r="H55" s="22"/>
      <c r="I55" s="21"/>
      <c r="J55" s="54">
        <f>SUM(J36:J54)</f>
        <v>0</v>
      </c>
      <c r="K55" s="54">
        <f>SUM(K36:K54)</f>
        <v>0</v>
      </c>
      <c r="L55" s="23"/>
    </row>
    <row r="56" spans="1:12" s="2" customFormat="1" ht="15.75">
      <c r="A56" s="26"/>
      <c r="B56" s="27"/>
      <c r="C56" s="27"/>
      <c r="D56" s="28"/>
      <c r="E56" s="29"/>
      <c r="F56" s="29"/>
      <c r="G56" s="29"/>
      <c r="H56" s="30"/>
      <c r="I56" s="29"/>
      <c r="J56" s="29"/>
      <c r="K56" s="29"/>
      <c r="L56" s="29"/>
    </row>
    <row r="57" spans="1:12" s="2" customFormat="1" ht="15.75">
      <c r="A57" s="26"/>
      <c r="B57" s="27"/>
      <c r="C57" s="27"/>
      <c r="D57" s="28"/>
      <c r="E57" s="29"/>
      <c r="F57" s="29"/>
      <c r="G57" s="29"/>
      <c r="H57" s="30"/>
      <c r="I57" s="29"/>
      <c r="J57" s="29"/>
      <c r="K57" s="29"/>
      <c r="L57" s="29"/>
    </row>
    <row r="58" spans="1:12" s="2" customFormat="1" ht="15.75">
      <c r="A58" s="26"/>
      <c r="B58" s="27"/>
      <c r="C58" s="27"/>
      <c r="D58" s="28"/>
      <c r="E58" s="29"/>
      <c r="F58" s="29"/>
      <c r="G58" s="29"/>
      <c r="H58" s="30"/>
      <c r="I58" s="29"/>
      <c r="J58" s="29"/>
      <c r="K58" s="29"/>
      <c r="L58" s="29"/>
    </row>
    <row r="59" spans="1:12" s="2" customFormat="1" ht="19.5" customHeight="1">
      <c r="A59" s="26"/>
      <c r="B59" s="27"/>
      <c r="C59" s="27"/>
      <c r="D59" s="28"/>
      <c r="E59" s="29"/>
      <c r="F59" s="29"/>
      <c r="G59" s="29"/>
      <c r="H59" s="30"/>
      <c r="I59" s="29"/>
      <c r="J59" s="29"/>
      <c r="K59" s="29"/>
      <c r="L59" s="29"/>
    </row>
    <row r="60" spans="1:12" s="2" customFormat="1" ht="19.5" customHeight="1">
      <c r="A60" s="26"/>
      <c r="B60" s="27"/>
      <c r="C60" s="27"/>
      <c r="D60" s="28"/>
      <c r="E60" s="29"/>
      <c r="F60" s="29"/>
      <c r="G60" s="29"/>
      <c r="H60" s="30"/>
      <c r="I60" s="29"/>
      <c r="J60" s="29"/>
      <c r="K60" s="29"/>
      <c r="L60" s="29"/>
    </row>
    <row r="61" spans="1:12" s="2" customFormat="1" ht="19.5" customHeight="1">
      <c r="A61" s="26"/>
      <c r="B61" s="27"/>
      <c r="C61" s="27"/>
      <c r="D61" s="28"/>
      <c r="E61" s="29"/>
      <c r="F61" s="29"/>
      <c r="G61" s="29"/>
      <c r="H61" s="30"/>
      <c r="I61" s="29"/>
      <c r="J61" s="29"/>
      <c r="K61" s="29"/>
      <c r="L61" s="29"/>
    </row>
    <row r="62" spans="1:12" s="2" customFormat="1" ht="19.5" customHeight="1">
      <c r="A62" s="26"/>
      <c r="B62" s="27"/>
      <c r="C62" s="27"/>
      <c r="D62" s="28"/>
      <c r="E62" s="29"/>
      <c r="F62" s="29"/>
      <c r="G62" s="29"/>
      <c r="H62" s="30"/>
      <c r="I62" s="29"/>
      <c r="J62" s="29"/>
      <c r="K62" s="29"/>
      <c r="L62" s="29"/>
    </row>
    <row r="63" spans="1:12" s="2" customFormat="1" ht="29.25" customHeight="1">
      <c r="A63" s="37" t="s">
        <v>13</v>
      </c>
      <c r="B63" s="120" t="s">
        <v>25</v>
      </c>
      <c r="C63" s="120"/>
      <c r="D63" s="120"/>
      <c r="E63" s="120"/>
      <c r="F63" s="120"/>
      <c r="G63" s="120"/>
      <c r="H63" s="120"/>
      <c r="I63" s="120"/>
      <c r="J63" s="120"/>
      <c r="K63" s="120"/>
      <c r="L63" s="120"/>
    </row>
    <row r="64" spans="1:12" s="24" customFormat="1" ht="15.75">
      <c r="A64" s="46"/>
      <c r="B64" s="46"/>
      <c r="C64" s="46"/>
      <c r="D64" s="46"/>
      <c r="E64" s="46"/>
      <c r="F64" s="46"/>
      <c r="G64" s="46"/>
      <c r="H64" s="46"/>
      <c r="I64" s="46"/>
      <c r="J64" s="46"/>
      <c r="K64" s="46"/>
      <c r="L64" s="46"/>
    </row>
    <row r="65" spans="1:12" s="24" customFormat="1" ht="15.75">
      <c r="A65" s="46"/>
      <c r="B65" s="46"/>
      <c r="C65" s="46"/>
      <c r="D65" s="46"/>
      <c r="E65" s="46"/>
      <c r="F65" s="46"/>
      <c r="G65" s="46"/>
      <c r="H65" s="46"/>
      <c r="I65" s="46"/>
      <c r="J65" s="46"/>
      <c r="K65" s="46"/>
      <c r="L65" s="46"/>
    </row>
    <row r="66" spans="1:12" s="24" customFormat="1" ht="15.75">
      <c r="A66" s="46"/>
      <c r="B66" s="46"/>
      <c r="C66" s="46"/>
      <c r="D66" s="46"/>
      <c r="E66" s="46"/>
      <c r="F66" s="46"/>
      <c r="G66" s="46"/>
      <c r="H66" s="46"/>
      <c r="I66" s="46"/>
      <c r="J66" s="46"/>
      <c r="K66" s="46"/>
      <c r="L66" s="46"/>
    </row>
    <row r="67" spans="1:12" s="24" customFormat="1" ht="15.75">
      <c r="A67" s="46"/>
      <c r="B67" s="46"/>
      <c r="C67" s="46"/>
      <c r="D67" s="46"/>
      <c r="E67" s="46"/>
      <c r="F67" s="46"/>
      <c r="G67" s="46"/>
      <c r="H67" s="46"/>
      <c r="I67" s="46"/>
      <c r="J67" s="46"/>
      <c r="K67" s="46"/>
      <c r="L67" s="46"/>
    </row>
    <row r="68" spans="1:12" s="24" customFormat="1" ht="15.75">
      <c r="A68" s="46"/>
      <c r="B68" s="46"/>
      <c r="C68" s="46"/>
      <c r="D68" s="46"/>
      <c r="E68" s="46"/>
      <c r="F68" s="46"/>
      <c r="G68" s="46"/>
      <c r="H68" s="46"/>
      <c r="I68" s="46"/>
      <c r="J68" s="46"/>
      <c r="K68" s="46"/>
      <c r="L68" s="46"/>
    </row>
    <row r="69" spans="1:12" s="24" customFormat="1" ht="15.75">
      <c r="A69" s="46"/>
      <c r="B69" s="46"/>
      <c r="C69" s="46"/>
      <c r="D69" s="46"/>
      <c r="E69" s="46"/>
      <c r="F69" s="46"/>
      <c r="G69" s="46"/>
      <c r="H69" s="46"/>
      <c r="I69" s="46"/>
      <c r="J69" s="46"/>
      <c r="K69" s="46"/>
      <c r="L69" s="46"/>
    </row>
    <row r="70" spans="1:12" s="24" customFormat="1" ht="15.75">
      <c r="A70" s="46"/>
      <c r="B70" s="46"/>
      <c r="C70" s="46"/>
      <c r="D70" s="46"/>
      <c r="E70" s="46"/>
      <c r="F70" s="46"/>
      <c r="G70" s="46"/>
      <c r="H70" s="46"/>
      <c r="I70" s="46"/>
      <c r="J70" s="46"/>
      <c r="K70" s="46"/>
      <c r="L70" s="46"/>
    </row>
    <row r="71" spans="1:12" s="24" customFormat="1" ht="15.75">
      <c r="A71" s="46"/>
      <c r="B71" s="46"/>
      <c r="C71" s="46"/>
      <c r="D71" s="46"/>
      <c r="E71" s="46"/>
      <c r="F71" s="46"/>
      <c r="G71" s="46"/>
      <c r="H71" s="46"/>
      <c r="I71" s="46"/>
      <c r="J71" s="46"/>
      <c r="K71" s="46"/>
      <c r="L71" s="46"/>
    </row>
    <row r="72" spans="1:12" s="24" customFormat="1" ht="15.75">
      <c r="A72" s="46"/>
      <c r="B72" s="46"/>
      <c r="C72" s="46"/>
      <c r="D72" s="46"/>
      <c r="E72" s="46"/>
      <c r="F72" s="46"/>
      <c r="G72" s="46"/>
      <c r="H72" s="46"/>
      <c r="I72" s="46"/>
      <c r="J72" s="46"/>
      <c r="K72" s="46"/>
      <c r="L72" s="46"/>
    </row>
    <row r="73" spans="1:12" s="24" customFormat="1" ht="15.75">
      <c r="A73" s="46"/>
      <c r="B73" s="46"/>
      <c r="C73" s="46"/>
      <c r="D73" s="46"/>
      <c r="E73" s="46"/>
      <c r="F73" s="46"/>
      <c r="G73" s="46"/>
      <c r="H73" s="46"/>
      <c r="I73" s="46"/>
      <c r="J73" s="46"/>
      <c r="K73" s="46"/>
      <c r="L73" s="46"/>
    </row>
    <row r="74" spans="1:12" s="24" customFormat="1" ht="15.75">
      <c r="A74" s="46"/>
      <c r="B74" s="46"/>
      <c r="C74" s="46"/>
      <c r="D74" s="46"/>
      <c r="E74" s="46"/>
      <c r="F74" s="46"/>
      <c r="G74" s="46"/>
      <c r="H74" s="46"/>
      <c r="I74" s="46"/>
      <c r="J74" s="46"/>
      <c r="K74" s="46"/>
      <c r="L74" s="46"/>
    </row>
    <row r="75" spans="1:12" s="24" customFormat="1" ht="15.75">
      <c r="A75" s="46"/>
      <c r="B75" s="46"/>
      <c r="C75" s="46"/>
      <c r="D75" s="46"/>
      <c r="E75" s="46"/>
      <c r="F75" s="46"/>
      <c r="G75" s="46"/>
      <c r="H75" s="46"/>
      <c r="I75" s="46"/>
      <c r="J75" s="46"/>
      <c r="K75" s="46"/>
      <c r="L75" s="46"/>
    </row>
    <row r="76" spans="1:12" s="24" customFormat="1" ht="15.75">
      <c r="A76" s="46"/>
      <c r="B76" s="46"/>
      <c r="C76" s="46"/>
      <c r="D76" s="46"/>
      <c r="E76" s="46"/>
      <c r="F76" s="46"/>
      <c r="G76" s="46"/>
      <c r="H76" s="46"/>
      <c r="I76" s="46"/>
      <c r="J76" s="46"/>
      <c r="K76" s="46"/>
      <c r="L76" s="46"/>
    </row>
    <row r="77" spans="1:12" s="24" customFormat="1" ht="15.75">
      <c r="A77" s="46"/>
      <c r="B77" s="46"/>
      <c r="C77" s="46"/>
      <c r="D77" s="46"/>
      <c r="E77" s="46"/>
      <c r="F77" s="46"/>
      <c r="G77" s="46"/>
      <c r="H77" s="46"/>
      <c r="I77" s="46"/>
      <c r="J77" s="46"/>
      <c r="K77" s="46"/>
      <c r="L77" s="46"/>
    </row>
    <row r="78" spans="1:12" s="24" customFormat="1" ht="15.75">
      <c r="A78" s="46"/>
      <c r="B78" s="46"/>
      <c r="C78" s="46"/>
      <c r="D78" s="46"/>
      <c r="E78" s="46"/>
      <c r="F78" s="46"/>
      <c r="G78" s="46"/>
      <c r="H78" s="46"/>
      <c r="I78" s="46"/>
      <c r="J78" s="46"/>
      <c r="K78" s="46"/>
      <c r="L78" s="46"/>
    </row>
    <row r="79" spans="1:12" s="24" customFormat="1" ht="15.75">
      <c r="A79" s="46"/>
      <c r="B79" s="46"/>
      <c r="C79" s="46"/>
      <c r="D79" s="46"/>
      <c r="E79" s="46"/>
      <c r="F79" s="46"/>
      <c r="G79" s="46"/>
      <c r="H79" s="46"/>
      <c r="I79" s="46"/>
      <c r="J79" s="46"/>
      <c r="K79" s="46"/>
      <c r="L79" s="46"/>
    </row>
    <row r="80" spans="1:12" s="24" customFormat="1" ht="15.75">
      <c r="A80" s="46"/>
      <c r="B80" s="46"/>
      <c r="C80" s="46"/>
      <c r="D80" s="46"/>
      <c r="E80" s="46"/>
      <c r="F80" s="46"/>
      <c r="G80" s="46"/>
      <c r="H80" s="46"/>
      <c r="I80" s="46"/>
      <c r="J80" s="46"/>
      <c r="K80" s="46"/>
      <c r="L80" s="46"/>
    </row>
    <row r="81" spans="1:12" s="24" customFormat="1" ht="15.75">
      <c r="A81" s="46"/>
      <c r="B81" s="46"/>
      <c r="C81" s="46"/>
      <c r="D81" s="46"/>
      <c r="E81" s="46"/>
      <c r="F81" s="46"/>
      <c r="G81" s="46"/>
      <c r="H81" s="46"/>
      <c r="I81" s="46"/>
      <c r="J81" s="46"/>
      <c r="K81" s="47"/>
      <c r="L81" s="47"/>
    </row>
    <row r="82" spans="1:12" s="24" customFormat="1" ht="15.75">
      <c r="A82" s="46"/>
      <c r="B82" s="46"/>
      <c r="C82" s="46"/>
      <c r="D82" s="46"/>
      <c r="E82" s="46"/>
      <c r="F82" s="46"/>
      <c r="G82" s="46"/>
      <c r="H82" s="46"/>
      <c r="I82" s="46"/>
      <c r="J82" s="46"/>
      <c r="K82" s="47"/>
      <c r="L82" s="47"/>
    </row>
    <row r="83" spans="1:12" s="24" customFormat="1" ht="15.75">
      <c r="A83" s="46"/>
      <c r="B83" s="46"/>
      <c r="C83" s="46"/>
      <c r="D83" s="46"/>
      <c r="E83" s="46"/>
      <c r="F83" s="46"/>
      <c r="G83" s="46"/>
      <c r="H83" s="46"/>
      <c r="I83" s="46"/>
      <c r="J83" s="46"/>
      <c r="K83" s="47"/>
      <c r="L83" s="47"/>
    </row>
    <row r="84" spans="1:12" s="24" customFormat="1" ht="15.75">
      <c r="A84" s="46"/>
      <c r="B84" s="46"/>
      <c r="C84" s="46"/>
      <c r="D84" s="46"/>
      <c r="E84" s="46"/>
      <c r="F84" s="46"/>
      <c r="G84" s="46"/>
      <c r="H84" s="46"/>
      <c r="I84" s="46"/>
      <c r="J84" s="46"/>
      <c r="K84" s="47"/>
      <c r="L84" s="47"/>
    </row>
    <row r="85" spans="1:12" s="24" customFormat="1" ht="15.75">
      <c r="A85" s="46"/>
      <c r="B85" s="46"/>
      <c r="C85" s="46"/>
      <c r="D85" s="46"/>
      <c r="E85" s="46"/>
      <c r="F85" s="46"/>
      <c r="G85" s="46"/>
      <c r="H85" s="46"/>
      <c r="I85" s="46"/>
      <c r="J85" s="46"/>
      <c r="K85" s="47"/>
      <c r="L85" s="47"/>
    </row>
    <row r="86" spans="1:12" s="24" customFormat="1" ht="15.75">
      <c r="A86" s="46"/>
      <c r="B86" s="46"/>
      <c r="C86" s="46"/>
      <c r="D86" s="46"/>
      <c r="E86" s="46"/>
      <c r="F86" s="46"/>
      <c r="G86" s="46"/>
      <c r="H86" s="46"/>
      <c r="I86" s="46"/>
      <c r="J86" s="46"/>
      <c r="K86" s="47"/>
      <c r="L86" s="47"/>
    </row>
    <row r="87" spans="1:12" s="24" customFormat="1" ht="15.75">
      <c r="A87" s="46"/>
      <c r="B87" s="46"/>
      <c r="C87" s="46"/>
      <c r="D87" s="46"/>
      <c r="E87" s="46"/>
      <c r="F87" s="46"/>
      <c r="G87" s="46"/>
      <c r="H87" s="46"/>
      <c r="I87" s="46"/>
      <c r="J87" s="46"/>
      <c r="K87" s="47"/>
      <c r="L87" s="47"/>
    </row>
    <row r="88" spans="1:12" s="24" customFormat="1" ht="15.75">
      <c r="A88" s="46"/>
      <c r="B88" s="46"/>
      <c r="C88" s="46"/>
      <c r="D88" s="46"/>
      <c r="E88" s="46"/>
      <c r="F88" s="46"/>
      <c r="G88" s="46"/>
      <c r="H88" s="46"/>
      <c r="I88" s="46"/>
      <c r="J88" s="46"/>
      <c r="K88" s="47"/>
      <c r="L88" s="47"/>
    </row>
    <row r="89" spans="1:12" s="24" customFormat="1" ht="15.75">
      <c r="A89" s="46"/>
      <c r="B89" s="46"/>
      <c r="C89" s="46"/>
      <c r="D89" s="46"/>
      <c r="E89" s="46"/>
      <c r="F89" s="46"/>
      <c r="G89" s="46"/>
      <c r="H89" s="46"/>
      <c r="I89" s="46"/>
      <c r="J89" s="46"/>
      <c r="K89" s="47"/>
      <c r="L89" s="47"/>
    </row>
    <row r="90" spans="1:12" s="24" customFormat="1" ht="15.75">
      <c r="A90" s="46"/>
      <c r="B90" s="46"/>
      <c r="C90" s="46"/>
      <c r="D90" s="46"/>
      <c r="E90" s="46"/>
      <c r="F90" s="46"/>
      <c r="G90" s="46"/>
      <c r="H90" s="46"/>
      <c r="I90" s="46"/>
      <c r="J90" s="46"/>
      <c r="K90" s="55"/>
      <c r="L90" s="55"/>
    </row>
    <row r="91" spans="1:12" s="24" customFormat="1" ht="15.75">
      <c r="A91" s="46"/>
      <c r="B91" s="46"/>
      <c r="C91" s="46"/>
      <c r="D91" s="46"/>
      <c r="E91" s="46"/>
      <c r="F91" s="46"/>
      <c r="G91" s="46"/>
      <c r="H91" s="46"/>
      <c r="I91" s="46"/>
      <c r="J91" s="46"/>
      <c r="K91" s="56">
        <f>$K$31</f>
        <v>4772322</v>
      </c>
      <c r="L91" s="55"/>
    </row>
    <row r="92" spans="1:12" s="24" customFormat="1" ht="15.75">
      <c r="A92" s="46"/>
      <c r="B92" s="46"/>
      <c r="C92" s="46"/>
      <c r="D92" s="46"/>
      <c r="E92" s="46"/>
      <c r="F92" s="46"/>
      <c r="G92" s="46"/>
      <c r="H92" s="46"/>
      <c r="I92" s="46"/>
      <c r="J92" s="46"/>
      <c r="K92" s="56">
        <f>$K$55</f>
        <v>0</v>
      </c>
      <c r="L92" s="57"/>
    </row>
    <row r="93" spans="1:12" s="24" customFormat="1" ht="15.75">
      <c r="A93" s="46"/>
      <c r="B93" s="46"/>
      <c r="C93" s="46"/>
      <c r="D93" s="46"/>
      <c r="E93" s="46"/>
      <c r="F93" s="46"/>
      <c r="G93" s="46"/>
      <c r="H93" s="46"/>
      <c r="I93" s="46"/>
      <c r="J93" s="46"/>
      <c r="K93" s="56">
        <f>K91-K92</f>
        <v>4772322</v>
      </c>
      <c r="L93" s="57">
        <f>K93/K91*100%</f>
        <v>1</v>
      </c>
    </row>
    <row r="94" spans="1:12" s="24" customFormat="1" ht="15.75">
      <c r="A94" s="46"/>
      <c r="B94" s="46"/>
      <c r="C94" s="46"/>
      <c r="D94" s="46"/>
      <c r="E94" s="46"/>
      <c r="F94" s="46"/>
      <c r="G94" s="46"/>
      <c r="H94" s="46"/>
      <c r="I94" s="46"/>
      <c r="J94" s="46"/>
      <c r="K94" s="55"/>
      <c r="L94" s="57">
        <f>K92/K91*100%</f>
        <v>0</v>
      </c>
    </row>
    <row r="95" spans="1:12" s="24" customFormat="1" ht="15.75">
      <c r="A95" s="46"/>
      <c r="B95" s="48"/>
      <c r="C95" s="46"/>
      <c r="D95" s="46"/>
      <c r="E95" s="46"/>
      <c r="F95" s="46"/>
      <c r="G95" s="46"/>
      <c r="H95" s="46"/>
      <c r="I95" s="46"/>
      <c r="J95" s="46"/>
      <c r="K95" s="49"/>
      <c r="L95" s="49"/>
    </row>
    <row r="96" spans="1:12" s="2" customFormat="1" ht="19.5" customHeight="1">
      <c r="A96" s="43"/>
      <c r="B96" s="50"/>
      <c r="C96" s="51"/>
      <c r="D96" s="51"/>
      <c r="E96" s="51"/>
      <c r="F96" s="51"/>
      <c r="G96" s="41"/>
      <c r="H96" s="41"/>
      <c r="I96" s="41"/>
      <c r="J96" s="41"/>
      <c r="K96" s="41"/>
      <c r="L96" s="41"/>
    </row>
  </sheetData>
  <sheetProtection/>
  <mergeCells count="12">
    <mergeCell ref="B8:K8"/>
    <mergeCell ref="B9:K9"/>
    <mergeCell ref="B31:C31"/>
    <mergeCell ref="B33:L33"/>
    <mergeCell ref="B55:C55"/>
    <mergeCell ref="B63:L63"/>
    <mergeCell ref="B1:K1"/>
    <mergeCell ref="B2:K2"/>
    <mergeCell ref="B3:K3"/>
    <mergeCell ref="B5:C6"/>
    <mergeCell ref="I5:K6"/>
    <mergeCell ref="B7:K7"/>
  </mergeCells>
  <printOptions/>
  <pageMargins left="0.7" right="0.7" top="0.75" bottom="0.75" header="0.3" footer="0.3"/>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sheetPr>
    <tabColor rgb="FFFF0000"/>
  </sheetPr>
  <dimension ref="A1:L96"/>
  <sheetViews>
    <sheetView zoomScalePageLayoutView="0" workbookViewId="0" topLeftCell="A4">
      <selection activeCell="M11" sqref="M11"/>
    </sheetView>
  </sheetViews>
  <sheetFormatPr defaultColWidth="9.140625" defaultRowHeight="19.5" customHeight="1"/>
  <cols>
    <col min="1" max="1" width="6.8515625" style="31" customWidth="1"/>
    <col min="2" max="2" width="27.140625" style="32" customWidth="1"/>
    <col min="3" max="3" width="20.28125" style="32" customWidth="1"/>
    <col min="4" max="4" width="7.421875" style="34" customWidth="1"/>
    <col min="5" max="5" width="8.140625" style="35" customWidth="1"/>
    <col min="6" max="6" width="9.00390625" style="32" customWidth="1"/>
    <col min="7" max="7" width="10.421875" style="32" customWidth="1"/>
    <col min="8" max="8" width="7.421875" style="32" customWidth="1"/>
    <col min="9" max="9" width="8.00390625" style="32" customWidth="1"/>
    <col min="10" max="10" width="11.7109375" style="32" customWidth="1"/>
    <col min="11" max="11" width="19.421875" style="32" customWidth="1"/>
    <col min="12" max="12" width="14.140625" style="32" customWidth="1"/>
    <col min="13" max="16384" width="9.140625" style="1" customWidth="1"/>
  </cols>
  <sheetData>
    <row r="1" spans="2:11" ht="19.5" customHeight="1">
      <c r="B1" s="129"/>
      <c r="C1" s="129"/>
      <c r="D1" s="129"/>
      <c r="E1" s="129"/>
      <c r="F1" s="129"/>
      <c r="G1" s="129"/>
      <c r="H1" s="129"/>
      <c r="I1" s="129"/>
      <c r="J1" s="129"/>
      <c r="K1" s="129"/>
    </row>
    <row r="2" spans="2:11" ht="19.5" customHeight="1">
      <c r="B2" s="130" t="s">
        <v>94</v>
      </c>
      <c r="C2" s="130"/>
      <c r="D2" s="130"/>
      <c r="E2" s="130"/>
      <c r="F2" s="130"/>
      <c r="G2" s="130"/>
      <c r="H2" s="130"/>
      <c r="I2" s="130"/>
      <c r="J2" s="130"/>
      <c r="K2" s="130"/>
    </row>
    <row r="3" spans="2:11" ht="19.5" customHeight="1">
      <c r="B3" s="136" t="s">
        <v>95</v>
      </c>
      <c r="C3" s="136"/>
      <c r="D3" s="136"/>
      <c r="E3" s="136"/>
      <c r="F3" s="136"/>
      <c r="G3" s="136"/>
      <c r="H3" s="136"/>
      <c r="I3" s="136"/>
      <c r="J3" s="136"/>
      <c r="K3" s="136"/>
    </row>
    <row r="4" ht="13.5" customHeight="1">
      <c r="B4" s="33"/>
    </row>
    <row r="5" spans="2:12" ht="15" customHeight="1">
      <c r="B5" s="128" t="s">
        <v>96</v>
      </c>
      <c r="C5" s="128"/>
      <c r="I5" s="138" t="s">
        <v>38</v>
      </c>
      <c r="J5" s="138"/>
      <c r="K5" s="138"/>
      <c r="L5" s="36"/>
    </row>
    <row r="6" spans="2:12" ht="27" customHeight="1">
      <c r="B6" s="128"/>
      <c r="C6" s="128"/>
      <c r="I6" s="138"/>
      <c r="J6" s="138"/>
      <c r="K6" s="138"/>
      <c r="L6" s="36"/>
    </row>
    <row r="7" spans="2:11" ht="28.5" customHeight="1">
      <c r="B7" s="130" t="s">
        <v>12</v>
      </c>
      <c r="C7" s="130"/>
      <c r="D7" s="130"/>
      <c r="E7" s="130"/>
      <c r="F7" s="130"/>
      <c r="G7" s="130"/>
      <c r="H7" s="130"/>
      <c r="I7" s="130"/>
      <c r="J7" s="130"/>
      <c r="K7" s="130"/>
    </row>
    <row r="8" spans="1:12" s="2" customFormat="1" ht="27.75" customHeight="1">
      <c r="A8" s="37"/>
      <c r="B8" s="140" t="s">
        <v>157</v>
      </c>
      <c r="C8" s="140"/>
      <c r="D8" s="140"/>
      <c r="E8" s="140"/>
      <c r="F8" s="140"/>
      <c r="G8" s="140"/>
      <c r="H8" s="140"/>
      <c r="I8" s="140"/>
      <c r="J8" s="140"/>
      <c r="K8" s="140"/>
      <c r="L8" s="38"/>
    </row>
    <row r="9" spans="1:12" s="2" customFormat="1" ht="19.5" customHeight="1">
      <c r="A9" s="37" t="s">
        <v>10</v>
      </c>
      <c r="B9" s="120" t="s">
        <v>34</v>
      </c>
      <c r="C9" s="120"/>
      <c r="D9" s="120"/>
      <c r="E9" s="120"/>
      <c r="F9" s="120"/>
      <c r="G9" s="120"/>
      <c r="H9" s="120"/>
      <c r="I9" s="120"/>
      <c r="J9" s="120"/>
      <c r="K9" s="120"/>
      <c r="L9" s="38"/>
    </row>
    <row r="10" spans="1:12" s="2" customFormat="1" ht="12" customHeight="1" thickBot="1">
      <c r="A10" s="37"/>
      <c r="B10" s="39"/>
      <c r="C10" s="39"/>
      <c r="D10" s="39"/>
      <c r="E10" s="39"/>
      <c r="F10" s="39"/>
      <c r="G10" s="39"/>
      <c r="H10" s="39"/>
      <c r="I10" s="39"/>
      <c r="J10" s="39"/>
      <c r="K10" s="39"/>
      <c r="L10" s="38"/>
    </row>
    <row r="11" spans="1:12" s="2" customFormat="1" ht="110.25">
      <c r="A11" s="3" t="s">
        <v>0</v>
      </c>
      <c r="B11" s="4" t="s">
        <v>15</v>
      </c>
      <c r="C11" s="4" t="s">
        <v>17</v>
      </c>
      <c r="D11" s="5" t="s">
        <v>26</v>
      </c>
      <c r="E11" s="6" t="s">
        <v>27</v>
      </c>
      <c r="F11" s="7" t="s">
        <v>28</v>
      </c>
      <c r="G11" s="5" t="s">
        <v>29</v>
      </c>
      <c r="H11" s="5" t="s">
        <v>18</v>
      </c>
      <c r="I11" s="5" t="s">
        <v>16</v>
      </c>
      <c r="J11" s="52" t="s">
        <v>30</v>
      </c>
      <c r="K11" s="52" t="s">
        <v>31</v>
      </c>
      <c r="L11" s="25" t="s">
        <v>5</v>
      </c>
    </row>
    <row r="12" spans="1:12" s="2" customFormat="1" ht="18" customHeight="1">
      <c r="A12" s="8">
        <v>1</v>
      </c>
      <c r="B12" s="9" t="s">
        <v>2</v>
      </c>
      <c r="C12" s="10"/>
      <c r="D12" s="11"/>
      <c r="E12" s="40"/>
      <c r="F12" s="12"/>
      <c r="G12" s="12"/>
      <c r="H12" s="12"/>
      <c r="I12" s="12"/>
      <c r="J12" s="53"/>
      <c r="K12" s="53"/>
      <c r="L12" s="13"/>
    </row>
    <row r="13" spans="1:12" s="2" customFormat="1" ht="63">
      <c r="A13" s="14" t="s">
        <v>14</v>
      </c>
      <c r="B13" s="10" t="s">
        <v>142</v>
      </c>
      <c r="C13" s="10" t="s">
        <v>143</v>
      </c>
      <c r="D13" s="15">
        <v>2</v>
      </c>
      <c r="E13" s="40">
        <v>40799</v>
      </c>
      <c r="F13" s="12">
        <v>0</v>
      </c>
      <c r="G13" s="12">
        <v>0</v>
      </c>
      <c r="H13" s="12">
        <v>1</v>
      </c>
      <c r="I13" s="12">
        <v>3</v>
      </c>
      <c r="J13" s="53">
        <f aca="true" t="shared" si="0" ref="J13:J30">G13+F13+(D13*E13)</f>
        <v>81598</v>
      </c>
      <c r="K13" s="53">
        <f aca="true" t="shared" si="1" ref="K13:K30">J13*I13*H13</f>
        <v>244794</v>
      </c>
      <c r="L13" s="13"/>
    </row>
    <row r="14" spans="1:12" s="2" customFormat="1" ht="21.75" customHeight="1">
      <c r="A14" s="16">
        <v>1.2</v>
      </c>
      <c r="B14" s="10" t="s">
        <v>115</v>
      </c>
      <c r="C14" s="41" t="s">
        <v>92</v>
      </c>
      <c r="D14" s="15">
        <v>20</v>
      </c>
      <c r="E14" s="40">
        <v>40799</v>
      </c>
      <c r="F14" s="12">
        <v>0</v>
      </c>
      <c r="G14" s="12">
        <v>30000</v>
      </c>
      <c r="H14" s="12">
        <v>1</v>
      </c>
      <c r="I14" s="12">
        <v>3</v>
      </c>
      <c r="J14" s="53">
        <f t="shared" si="0"/>
        <v>845980</v>
      </c>
      <c r="K14" s="53">
        <f t="shared" si="1"/>
        <v>2537940</v>
      </c>
      <c r="L14" s="13" t="s">
        <v>112</v>
      </c>
    </row>
    <row r="15" spans="1:12" s="2" customFormat="1" ht="18" customHeight="1">
      <c r="A15" s="14">
        <v>1.3</v>
      </c>
      <c r="B15" s="10" t="s">
        <v>99</v>
      </c>
      <c r="C15" s="10" t="s">
        <v>19</v>
      </c>
      <c r="D15" s="15"/>
      <c r="E15" s="40">
        <v>40799</v>
      </c>
      <c r="F15" s="12"/>
      <c r="G15" s="12"/>
      <c r="H15" s="12">
        <v>1</v>
      </c>
      <c r="I15" s="12"/>
      <c r="J15" s="53">
        <f t="shared" si="0"/>
        <v>0</v>
      </c>
      <c r="K15" s="53">
        <f t="shared" si="1"/>
        <v>0</v>
      </c>
      <c r="L15" s="13"/>
    </row>
    <row r="16" spans="1:12" s="2" customFormat="1" ht="18" customHeight="1">
      <c r="A16" s="16"/>
      <c r="B16" s="10"/>
      <c r="C16" s="41" t="s">
        <v>100</v>
      </c>
      <c r="D16" s="15"/>
      <c r="E16" s="40">
        <v>40799</v>
      </c>
      <c r="F16" s="12"/>
      <c r="G16" s="12"/>
      <c r="H16" s="12">
        <v>1</v>
      </c>
      <c r="I16" s="12"/>
      <c r="J16" s="53">
        <f t="shared" si="0"/>
        <v>0</v>
      </c>
      <c r="K16" s="53">
        <f t="shared" si="1"/>
        <v>0</v>
      </c>
      <c r="L16" s="13"/>
    </row>
    <row r="17" spans="1:12" s="2" customFormat="1" ht="18" customHeight="1">
      <c r="A17" s="8">
        <v>2</v>
      </c>
      <c r="B17" s="9" t="s">
        <v>7</v>
      </c>
      <c r="C17" s="10" t="s">
        <v>8</v>
      </c>
      <c r="D17" s="15">
        <v>2</v>
      </c>
      <c r="E17" s="40">
        <v>40799</v>
      </c>
      <c r="F17" s="12"/>
      <c r="G17" s="12"/>
      <c r="H17" s="12">
        <v>1</v>
      </c>
      <c r="I17" s="12">
        <v>3</v>
      </c>
      <c r="J17" s="53">
        <f t="shared" si="0"/>
        <v>81598</v>
      </c>
      <c r="K17" s="53">
        <f t="shared" si="1"/>
        <v>244794</v>
      </c>
      <c r="L17" s="13"/>
    </row>
    <row r="18" spans="1:12" s="2" customFormat="1" ht="18" customHeight="1">
      <c r="A18" s="16"/>
      <c r="B18" s="10"/>
      <c r="C18" s="10" t="s">
        <v>36</v>
      </c>
      <c r="D18" s="15"/>
      <c r="E18" s="40">
        <v>40799</v>
      </c>
      <c r="F18" s="12"/>
      <c r="G18" s="12"/>
      <c r="H18" s="12">
        <v>1</v>
      </c>
      <c r="I18" s="12"/>
      <c r="J18" s="53">
        <f t="shared" si="0"/>
        <v>0</v>
      </c>
      <c r="K18" s="53">
        <f t="shared" si="1"/>
        <v>0</v>
      </c>
      <c r="L18" s="13"/>
    </row>
    <row r="19" spans="1:12" s="2" customFormat="1" ht="18" customHeight="1">
      <c r="A19" s="16"/>
      <c r="B19" s="10"/>
      <c r="C19" s="10" t="s">
        <v>20</v>
      </c>
      <c r="D19" s="15"/>
      <c r="E19" s="40">
        <v>40799</v>
      </c>
      <c r="F19" s="12"/>
      <c r="G19" s="12"/>
      <c r="H19" s="12">
        <v>1</v>
      </c>
      <c r="I19" s="12"/>
      <c r="J19" s="53">
        <f t="shared" si="0"/>
        <v>0</v>
      </c>
      <c r="K19" s="53">
        <f t="shared" si="1"/>
        <v>0</v>
      </c>
      <c r="L19" s="13"/>
    </row>
    <row r="20" spans="1:12" s="2" customFormat="1" ht="31.5">
      <c r="A20" s="8">
        <v>3</v>
      </c>
      <c r="B20" s="9" t="s">
        <v>21</v>
      </c>
      <c r="C20" s="10"/>
      <c r="D20" s="15"/>
      <c r="E20" s="40">
        <v>40799</v>
      </c>
      <c r="F20" s="12"/>
      <c r="G20" s="12">
        <v>500000</v>
      </c>
      <c r="H20" s="12">
        <v>1</v>
      </c>
      <c r="I20" s="12">
        <v>3</v>
      </c>
      <c r="J20" s="53">
        <f>G20+F20+(D20*E20)</f>
        <v>500000</v>
      </c>
      <c r="K20" s="53">
        <f t="shared" si="1"/>
        <v>1500000</v>
      </c>
      <c r="L20" s="13"/>
    </row>
    <row r="21" spans="1:12" s="2" customFormat="1" ht="18" customHeight="1">
      <c r="A21" s="14" t="s">
        <v>23</v>
      </c>
      <c r="B21" s="10" t="s">
        <v>3</v>
      </c>
      <c r="C21" s="10"/>
      <c r="D21" s="15"/>
      <c r="E21" s="40">
        <v>40799</v>
      </c>
      <c r="F21" s="12"/>
      <c r="G21" s="12"/>
      <c r="H21" s="12">
        <v>1</v>
      </c>
      <c r="I21" s="12"/>
      <c r="J21" s="53">
        <f>G21+F21+(D21*E21)</f>
        <v>0</v>
      </c>
      <c r="K21" s="53">
        <f>J21*I21*H21</f>
        <v>0</v>
      </c>
      <c r="L21" s="13"/>
    </row>
    <row r="22" spans="1:12" s="2" customFormat="1" ht="18" customHeight="1">
      <c r="A22" s="14" t="s">
        <v>22</v>
      </c>
      <c r="B22" s="10" t="s">
        <v>4</v>
      </c>
      <c r="C22" s="10"/>
      <c r="D22" s="15"/>
      <c r="E22" s="40">
        <v>40799</v>
      </c>
      <c r="F22" s="12"/>
      <c r="G22" s="12"/>
      <c r="H22" s="12">
        <v>1</v>
      </c>
      <c r="I22" s="12"/>
      <c r="J22" s="53">
        <f>G22+F22+(D22*E22)</f>
        <v>0</v>
      </c>
      <c r="K22" s="53">
        <f>J22*I22*H22</f>
        <v>0</v>
      </c>
      <c r="L22" s="13"/>
    </row>
    <row r="23" spans="1:12" s="2" customFormat="1" ht="57.75" customHeight="1">
      <c r="A23" s="16">
        <v>4</v>
      </c>
      <c r="B23" s="10" t="s">
        <v>101</v>
      </c>
      <c r="C23" s="10"/>
      <c r="D23" s="15"/>
      <c r="E23" s="40">
        <v>40799</v>
      </c>
      <c r="F23" s="12"/>
      <c r="G23" s="12"/>
      <c r="H23" s="12"/>
      <c r="I23" s="12"/>
      <c r="J23" s="53"/>
      <c r="K23" s="53"/>
      <c r="L23" s="13"/>
    </row>
    <row r="24" spans="1:12" s="2" customFormat="1" ht="22.5" customHeight="1">
      <c r="A24" s="16"/>
      <c r="B24" s="42"/>
      <c r="C24" s="10" t="s">
        <v>19</v>
      </c>
      <c r="D24" s="15"/>
      <c r="E24" s="40">
        <v>40799</v>
      </c>
      <c r="F24" s="12"/>
      <c r="G24" s="12"/>
      <c r="H24" s="12">
        <v>1</v>
      </c>
      <c r="I24" s="12"/>
      <c r="J24" s="53">
        <f t="shared" si="0"/>
        <v>0</v>
      </c>
      <c r="K24" s="53">
        <f t="shared" si="1"/>
        <v>0</v>
      </c>
      <c r="L24" s="13"/>
    </row>
    <row r="25" spans="1:12" s="2" customFormat="1" ht="18" customHeight="1">
      <c r="A25" s="16"/>
      <c r="B25" s="10"/>
      <c r="C25" s="10" t="s">
        <v>24</v>
      </c>
      <c r="D25" s="15"/>
      <c r="E25" s="40">
        <v>40799</v>
      </c>
      <c r="F25" s="12"/>
      <c r="G25" s="12"/>
      <c r="H25" s="12">
        <v>1</v>
      </c>
      <c r="I25" s="12"/>
      <c r="J25" s="53">
        <f t="shared" si="0"/>
        <v>0</v>
      </c>
      <c r="K25" s="53">
        <f t="shared" si="1"/>
        <v>0</v>
      </c>
      <c r="L25" s="13"/>
    </row>
    <row r="26" spans="1:12" s="2" customFormat="1" ht="18" customHeight="1">
      <c r="A26" s="16">
        <v>5</v>
      </c>
      <c r="B26" s="10" t="s">
        <v>32</v>
      </c>
      <c r="C26" s="10"/>
      <c r="D26" s="15"/>
      <c r="E26" s="40">
        <v>40799</v>
      </c>
      <c r="F26" s="12"/>
      <c r="G26" s="12"/>
      <c r="H26" s="12">
        <v>1</v>
      </c>
      <c r="I26" s="12"/>
      <c r="J26" s="53">
        <f>G26+F26+(D26*E26)</f>
        <v>0</v>
      </c>
      <c r="K26" s="53">
        <f>J26*I26*H26</f>
        <v>0</v>
      </c>
      <c r="L26" s="13"/>
    </row>
    <row r="27" spans="1:12" s="2" customFormat="1" ht="15.75">
      <c r="A27" s="16">
        <v>6</v>
      </c>
      <c r="B27" s="9" t="s">
        <v>9</v>
      </c>
      <c r="C27" s="10" t="s">
        <v>8</v>
      </c>
      <c r="D27" s="15">
        <v>2</v>
      </c>
      <c r="E27" s="40">
        <v>40799</v>
      </c>
      <c r="F27" s="12"/>
      <c r="G27" s="12"/>
      <c r="H27" s="12">
        <v>1</v>
      </c>
      <c r="I27" s="12">
        <v>3</v>
      </c>
      <c r="J27" s="53">
        <f t="shared" si="0"/>
        <v>81598</v>
      </c>
      <c r="K27" s="53">
        <f t="shared" si="1"/>
        <v>244794</v>
      </c>
      <c r="L27" s="13"/>
    </row>
    <row r="28" spans="1:12" s="2" customFormat="1" ht="18" customHeight="1">
      <c r="A28" s="17"/>
      <c r="B28" s="10"/>
      <c r="C28" s="10" t="s">
        <v>37</v>
      </c>
      <c r="D28" s="15"/>
      <c r="E28" s="40">
        <v>40799</v>
      </c>
      <c r="F28" s="12"/>
      <c r="G28" s="12"/>
      <c r="H28" s="12">
        <v>1</v>
      </c>
      <c r="I28" s="12"/>
      <c r="J28" s="53">
        <f t="shared" si="0"/>
        <v>0</v>
      </c>
      <c r="K28" s="53">
        <f t="shared" si="1"/>
        <v>0</v>
      </c>
      <c r="L28" s="13"/>
    </row>
    <row r="29" spans="1:12" s="2" customFormat="1" ht="18" customHeight="1">
      <c r="A29" s="17"/>
      <c r="B29" s="10"/>
      <c r="C29" s="10" t="s">
        <v>20</v>
      </c>
      <c r="D29" s="15"/>
      <c r="E29" s="40">
        <v>40799</v>
      </c>
      <c r="F29" s="12"/>
      <c r="G29" s="12"/>
      <c r="H29" s="12">
        <v>1</v>
      </c>
      <c r="I29" s="12"/>
      <c r="J29" s="53">
        <f t="shared" si="0"/>
        <v>0</v>
      </c>
      <c r="K29" s="53">
        <f t="shared" si="1"/>
        <v>0</v>
      </c>
      <c r="L29" s="13"/>
    </row>
    <row r="30" spans="1:12" s="2" customFormat="1" ht="18" customHeight="1">
      <c r="A30" s="18"/>
      <c r="B30" s="10"/>
      <c r="C30" s="10" t="s">
        <v>6</v>
      </c>
      <c r="D30" s="15"/>
      <c r="E30" s="40">
        <v>40799</v>
      </c>
      <c r="F30" s="12"/>
      <c r="G30" s="12"/>
      <c r="H30" s="12">
        <v>1</v>
      </c>
      <c r="I30" s="12"/>
      <c r="J30" s="53">
        <f t="shared" si="0"/>
        <v>0</v>
      </c>
      <c r="K30" s="53">
        <f t="shared" si="1"/>
        <v>0</v>
      </c>
      <c r="L30" s="13"/>
    </row>
    <row r="31" spans="1:12" s="2" customFormat="1" ht="19.5" customHeight="1" thickBot="1">
      <c r="A31" s="19"/>
      <c r="B31" s="121" t="s">
        <v>1</v>
      </c>
      <c r="C31" s="122"/>
      <c r="D31" s="20"/>
      <c r="E31" s="21"/>
      <c r="F31" s="21">
        <f>SUM(F12:F25)</f>
        <v>0</v>
      </c>
      <c r="G31" s="21">
        <f>SUM(G12:G25)</f>
        <v>530000</v>
      </c>
      <c r="H31" s="22"/>
      <c r="I31" s="21"/>
      <c r="J31" s="54">
        <f>SUM(J12:J30)</f>
        <v>1590774</v>
      </c>
      <c r="K31" s="54">
        <f>SUM(K12:K30)</f>
        <v>4772322</v>
      </c>
      <c r="L31" s="23"/>
    </row>
    <row r="32" spans="1:12" s="2" customFormat="1" ht="19.5" customHeight="1">
      <c r="A32" s="26"/>
      <c r="B32" s="27"/>
      <c r="C32" s="27"/>
      <c r="D32" s="28"/>
      <c r="E32" s="29"/>
      <c r="F32" s="29"/>
      <c r="G32" s="29"/>
      <c r="H32" s="30"/>
      <c r="I32" s="29"/>
      <c r="J32" s="29"/>
      <c r="K32" s="29"/>
      <c r="L32" s="29"/>
    </row>
    <row r="33" spans="1:12" s="2" customFormat="1" ht="27.75" customHeight="1">
      <c r="A33" s="37" t="s">
        <v>11</v>
      </c>
      <c r="B33" s="120" t="s">
        <v>35</v>
      </c>
      <c r="C33" s="120"/>
      <c r="D33" s="120"/>
      <c r="E33" s="120"/>
      <c r="F33" s="120"/>
      <c r="G33" s="120"/>
      <c r="H33" s="120"/>
      <c r="I33" s="120"/>
      <c r="J33" s="120"/>
      <c r="K33" s="120"/>
      <c r="L33" s="120"/>
    </row>
    <row r="34" spans="1:12" s="2" customFormat="1" ht="19.5" customHeight="1" thickBot="1">
      <c r="A34" s="43"/>
      <c r="B34" s="41"/>
      <c r="C34" s="41"/>
      <c r="D34" s="44"/>
      <c r="E34" s="45"/>
      <c r="F34" s="41"/>
      <c r="G34" s="41"/>
      <c r="H34" s="41"/>
      <c r="I34" s="41"/>
      <c r="J34" s="41"/>
      <c r="K34" s="41"/>
      <c r="L34" s="41"/>
    </row>
    <row r="35" spans="1:12" s="2" customFormat="1" ht="110.25">
      <c r="A35" s="3" t="s">
        <v>0</v>
      </c>
      <c r="B35" s="4" t="s">
        <v>15</v>
      </c>
      <c r="C35" s="4" t="s">
        <v>17</v>
      </c>
      <c r="D35" s="5" t="s">
        <v>26</v>
      </c>
      <c r="E35" s="6" t="s">
        <v>27</v>
      </c>
      <c r="F35" s="7" t="s">
        <v>28</v>
      </c>
      <c r="G35" s="5" t="s">
        <v>29</v>
      </c>
      <c r="H35" s="5" t="s">
        <v>18</v>
      </c>
      <c r="I35" s="5" t="s">
        <v>16</v>
      </c>
      <c r="J35" s="5" t="s">
        <v>30</v>
      </c>
      <c r="K35" s="5" t="s">
        <v>31</v>
      </c>
      <c r="L35" s="25" t="s">
        <v>5</v>
      </c>
    </row>
    <row r="36" spans="1:12" s="2" customFormat="1" ht="19.5" customHeight="1">
      <c r="A36" s="8">
        <v>1</v>
      </c>
      <c r="B36" s="9" t="s">
        <v>2</v>
      </c>
      <c r="C36" s="10"/>
      <c r="D36" s="11"/>
      <c r="E36" s="40"/>
      <c r="F36" s="12"/>
      <c r="G36" s="12"/>
      <c r="H36" s="12"/>
      <c r="I36" s="12"/>
      <c r="J36" s="12"/>
      <c r="K36" s="12"/>
      <c r="L36" s="13"/>
    </row>
    <row r="37" spans="1:12" s="2" customFormat="1" ht="19.5" customHeight="1">
      <c r="A37" s="14" t="s">
        <v>14</v>
      </c>
      <c r="B37" s="10" t="s">
        <v>102</v>
      </c>
      <c r="C37" s="10" t="s">
        <v>19</v>
      </c>
      <c r="D37" s="15"/>
      <c r="E37" s="40">
        <v>40799</v>
      </c>
      <c r="F37" s="12"/>
      <c r="G37" s="12"/>
      <c r="H37" s="12">
        <v>1</v>
      </c>
      <c r="I37" s="12"/>
      <c r="J37" s="53">
        <f aca="true" t="shared" si="2" ref="J37:J46">G37+F37+(D37*E37)</f>
        <v>0</v>
      </c>
      <c r="K37" s="53">
        <f aca="true" t="shared" si="3" ref="K37:K46">J37*I37*H37</f>
        <v>0</v>
      </c>
      <c r="L37" s="13"/>
    </row>
    <row r="38" spans="1:12" s="2" customFormat="1" ht="19.5" customHeight="1">
      <c r="A38" s="16"/>
      <c r="B38" s="10"/>
      <c r="C38" s="41" t="s">
        <v>100</v>
      </c>
      <c r="D38" s="15"/>
      <c r="E38" s="40">
        <v>40799</v>
      </c>
      <c r="F38" s="12"/>
      <c r="G38" s="12"/>
      <c r="H38" s="12">
        <v>1</v>
      </c>
      <c r="I38" s="12"/>
      <c r="J38" s="53">
        <f t="shared" si="2"/>
        <v>0</v>
      </c>
      <c r="K38" s="53">
        <f t="shared" si="3"/>
        <v>0</v>
      </c>
      <c r="L38" s="13"/>
    </row>
    <row r="39" spans="1:12" s="2" customFormat="1" ht="19.5" customHeight="1">
      <c r="A39" s="14" t="s">
        <v>103</v>
      </c>
      <c r="B39" s="10" t="s">
        <v>99</v>
      </c>
      <c r="C39" s="10" t="s">
        <v>19</v>
      </c>
      <c r="D39" s="15"/>
      <c r="E39" s="40">
        <v>40799</v>
      </c>
      <c r="F39" s="12"/>
      <c r="G39" s="12"/>
      <c r="H39" s="12">
        <v>1</v>
      </c>
      <c r="I39" s="12"/>
      <c r="J39" s="53">
        <f t="shared" si="2"/>
        <v>0</v>
      </c>
      <c r="K39" s="53">
        <f t="shared" si="3"/>
        <v>0</v>
      </c>
      <c r="L39" s="13"/>
    </row>
    <row r="40" spans="1:12" s="2" customFormat="1" ht="19.5" customHeight="1">
      <c r="A40" s="16"/>
      <c r="B40" s="10"/>
      <c r="C40" s="41" t="s">
        <v>100</v>
      </c>
      <c r="D40" s="15"/>
      <c r="E40" s="40">
        <v>40799</v>
      </c>
      <c r="F40" s="12"/>
      <c r="G40" s="12"/>
      <c r="H40" s="12">
        <v>1</v>
      </c>
      <c r="I40" s="12"/>
      <c r="J40" s="53">
        <f t="shared" si="2"/>
        <v>0</v>
      </c>
      <c r="K40" s="53">
        <f t="shared" si="3"/>
        <v>0</v>
      </c>
      <c r="L40" s="13"/>
    </row>
    <row r="41" spans="1:12" s="2" customFormat="1" ht="19.5" customHeight="1">
      <c r="A41" s="8">
        <v>2</v>
      </c>
      <c r="B41" s="9" t="s">
        <v>7</v>
      </c>
      <c r="C41" s="10" t="s">
        <v>8</v>
      </c>
      <c r="D41" s="15"/>
      <c r="E41" s="40">
        <v>40799</v>
      </c>
      <c r="F41" s="12"/>
      <c r="G41" s="12"/>
      <c r="H41" s="12">
        <v>1</v>
      </c>
      <c r="I41" s="12"/>
      <c r="J41" s="53">
        <f t="shared" si="2"/>
        <v>0</v>
      </c>
      <c r="K41" s="53">
        <f t="shared" si="3"/>
        <v>0</v>
      </c>
      <c r="L41" s="13"/>
    </row>
    <row r="42" spans="1:12" s="2" customFormat="1" ht="19.5" customHeight="1">
      <c r="A42" s="16"/>
      <c r="B42" s="10"/>
      <c r="C42" s="10" t="s">
        <v>91</v>
      </c>
      <c r="D42" s="15"/>
      <c r="E42" s="40">
        <v>40799</v>
      </c>
      <c r="F42" s="12"/>
      <c r="G42" s="12"/>
      <c r="H42" s="12">
        <v>1</v>
      </c>
      <c r="I42" s="12"/>
      <c r="J42" s="53">
        <f t="shared" si="2"/>
        <v>0</v>
      </c>
      <c r="K42" s="53">
        <f t="shared" si="3"/>
        <v>0</v>
      </c>
      <c r="L42" s="13"/>
    </row>
    <row r="43" spans="1:12" s="2" customFormat="1" ht="19.5" customHeight="1">
      <c r="A43" s="16"/>
      <c r="B43" s="10"/>
      <c r="C43" s="10" t="s">
        <v>20</v>
      </c>
      <c r="D43" s="15"/>
      <c r="E43" s="40">
        <v>40799</v>
      </c>
      <c r="F43" s="12"/>
      <c r="G43" s="12"/>
      <c r="H43" s="12">
        <v>1</v>
      </c>
      <c r="I43" s="12"/>
      <c r="J43" s="53">
        <f t="shared" si="2"/>
        <v>0</v>
      </c>
      <c r="K43" s="53">
        <f t="shared" si="3"/>
        <v>0</v>
      </c>
      <c r="L43" s="13"/>
    </row>
    <row r="44" spans="1:12" s="2" customFormat="1" ht="31.5">
      <c r="A44" s="8">
        <v>3</v>
      </c>
      <c r="B44" s="9" t="s">
        <v>21</v>
      </c>
      <c r="C44" s="10"/>
      <c r="D44" s="15"/>
      <c r="E44" s="40">
        <v>40799</v>
      </c>
      <c r="F44" s="12"/>
      <c r="G44" s="12"/>
      <c r="H44" s="12">
        <v>1</v>
      </c>
      <c r="I44" s="12"/>
      <c r="J44" s="53">
        <f t="shared" si="2"/>
        <v>0</v>
      </c>
      <c r="K44" s="53">
        <f t="shared" si="3"/>
        <v>0</v>
      </c>
      <c r="L44" s="13"/>
    </row>
    <row r="45" spans="1:12" s="2" customFormat="1" ht="19.5" customHeight="1">
      <c r="A45" s="14" t="s">
        <v>23</v>
      </c>
      <c r="B45" s="10" t="s">
        <v>3</v>
      </c>
      <c r="C45" s="10"/>
      <c r="D45" s="15"/>
      <c r="E45" s="40">
        <v>40799</v>
      </c>
      <c r="F45" s="12"/>
      <c r="G45" s="12"/>
      <c r="H45" s="12">
        <v>1</v>
      </c>
      <c r="I45" s="12"/>
      <c r="J45" s="53">
        <f t="shared" si="2"/>
        <v>0</v>
      </c>
      <c r="K45" s="53">
        <f t="shared" si="3"/>
        <v>0</v>
      </c>
      <c r="L45" s="13"/>
    </row>
    <row r="46" spans="1:12" s="2" customFormat="1" ht="19.5" customHeight="1">
      <c r="A46" s="14" t="s">
        <v>22</v>
      </c>
      <c r="B46" s="10" t="s">
        <v>4</v>
      </c>
      <c r="C46" s="10"/>
      <c r="D46" s="15"/>
      <c r="E46" s="40">
        <v>40799</v>
      </c>
      <c r="F46" s="12"/>
      <c r="G46" s="12"/>
      <c r="H46" s="12">
        <v>1</v>
      </c>
      <c r="I46" s="12"/>
      <c r="J46" s="53">
        <f t="shared" si="2"/>
        <v>0</v>
      </c>
      <c r="K46" s="53">
        <f t="shared" si="3"/>
        <v>0</v>
      </c>
      <c r="L46" s="13"/>
    </row>
    <row r="47" spans="1:12" s="2" customFormat="1" ht="63">
      <c r="A47" s="8">
        <v>4</v>
      </c>
      <c r="B47" s="10" t="s">
        <v>33</v>
      </c>
      <c r="C47" s="10"/>
      <c r="D47" s="15"/>
      <c r="E47" s="40">
        <v>40799</v>
      </c>
      <c r="F47" s="12"/>
      <c r="G47" s="12"/>
      <c r="H47" s="12"/>
      <c r="I47" s="12"/>
      <c r="J47" s="53"/>
      <c r="K47" s="53"/>
      <c r="L47" s="13"/>
    </row>
    <row r="48" spans="1:12" s="2" customFormat="1" ht="19.5" customHeight="1">
      <c r="A48" s="16"/>
      <c r="B48" s="41"/>
      <c r="C48" s="10" t="s">
        <v>19</v>
      </c>
      <c r="D48" s="15"/>
      <c r="E48" s="40">
        <v>40799</v>
      </c>
      <c r="F48" s="12"/>
      <c r="G48" s="12"/>
      <c r="H48" s="12">
        <v>1</v>
      </c>
      <c r="I48" s="12"/>
      <c r="J48" s="53">
        <f aca="true" t="shared" si="4" ref="J48:J54">G48+F48+(D48*E48)</f>
        <v>0</v>
      </c>
      <c r="K48" s="53">
        <f aca="true" t="shared" si="5" ref="K48:K54">J48*I48*H48</f>
        <v>0</v>
      </c>
      <c r="L48" s="13"/>
    </row>
    <row r="49" spans="1:12" s="2" customFormat="1" ht="19.5" customHeight="1">
      <c r="A49" s="16"/>
      <c r="B49" s="10"/>
      <c r="C49" s="10" t="s">
        <v>24</v>
      </c>
      <c r="D49" s="15"/>
      <c r="E49" s="40">
        <v>40799</v>
      </c>
      <c r="F49" s="12"/>
      <c r="G49" s="12"/>
      <c r="H49" s="12">
        <v>1</v>
      </c>
      <c r="I49" s="12"/>
      <c r="J49" s="53">
        <f t="shared" si="4"/>
        <v>0</v>
      </c>
      <c r="K49" s="53">
        <f t="shared" si="5"/>
        <v>0</v>
      </c>
      <c r="L49" s="13"/>
    </row>
    <row r="50" spans="1:12" s="2" customFormat="1" ht="19.5" customHeight="1">
      <c r="A50" s="8">
        <v>5</v>
      </c>
      <c r="B50" s="10" t="s">
        <v>32</v>
      </c>
      <c r="C50" s="10"/>
      <c r="D50" s="15"/>
      <c r="E50" s="40">
        <v>40799</v>
      </c>
      <c r="F50" s="12"/>
      <c r="G50" s="12"/>
      <c r="H50" s="12">
        <v>1</v>
      </c>
      <c r="I50" s="12"/>
      <c r="J50" s="53">
        <f t="shared" si="4"/>
        <v>0</v>
      </c>
      <c r="K50" s="53">
        <f t="shared" si="5"/>
        <v>0</v>
      </c>
      <c r="L50" s="13"/>
    </row>
    <row r="51" spans="1:12" s="2" customFormat="1" ht="19.5" customHeight="1">
      <c r="A51" s="8">
        <v>6</v>
      </c>
      <c r="B51" s="9" t="s">
        <v>9</v>
      </c>
      <c r="C51" s="10" t="s">
        <v>8</v>
      </c>
      <c r="D51" s="15"/>
      <c r="E51" s="40">
        <v>40799</v>
      </c>
      <c r="F51" s="12"/>
      <c r="G51" s="12"/>
      <c r="H51" s="12">
        <v>1</v>
      </c>
      <c r="I51" s="12"/>
      <c r="J51" s="53">
        <f t="shared" si="4"/>
        <v>0</v>
      </c>
      <c r="K51" s="53">
        <f t="shared" si="5"/>
        <v>0</v>
      </c>
      <c r="L51" s="13"/>
    </row>
    <row r="52" spans="1:12" s="2" customFormat="1" ht="19.5" customHeight="1">
      <c r="A52" s="17"/>
      <c r="B52" s="10"/>
      <c r="C52" s="10" t="s">
        <v>91</v>
      </c>
      <c r="D52" s="15"/>
      <c r="E52" s="40">
        <v>40799</v>
      </c>
      <c r="F52" s="12"/>
      <c r="G52" s="12"/>
      <c r="H52" s="12">
        <v>1</v>
      </c>
      <c r="I52" s="12"/>
      <c r="J52" s="53">
        <f t="shared" si="4"/>
        <v>0</v>
      </c>
      <c r="K52" s="53">
        <f t="shared" si="5"/>
        <v>0</v>
      </c>
      <c r="L52" s="13"/>
    </row>
    <row r="53" spans="1:12" s="2" customFormat="1" ht="19.5" customHeight="1">
      <c r="A53" s="17"/>
      <c r="B53" s="10"/>
      <c r="C53" s="10" t="s">
        <v>20</v>
      </c>
      <c r="D53" s="15"/>
      <c r="E53" s="40">
        <v>40799</v>
      </c>
      <c r="F53" s="12"/>
      <c r="G53" s="12"/>
      <c r="H53" s="12">
        <v>1</v>
      </c>
      <c r="I53" s="12"/>
      <c r="J53" s="53">
        <f t="shared" si="4"/>
        <v>0</v>
      </c>
      <c r="K53" s="53">
        <f t="shared" si="5"/>
        <v>0</v>
      </c>
      <c r="L53" s="13"/>
    </row>
    <row r="54" spans="1:12" s="2" customFormat="1" ht="19.5" customHeight="1">
      <c r="A54" s="18"/>
      <c r="B54" s="10"/>
      <c r="C54" s="10" t="s">
        <v>6</v>
      </c>
      <c r="D54" s="15"/>
      <c r="E54" s="40">
        <v>40799</v>
      </c>
      <c r="F54" s="12"/>
      <c r="G54" s="12"/>
      <c r="H54" s="12">
        <v>1</v>
      </c>
      <c r="I54" s="12"/>
      <c r="J54" s="53">
        <f t="shared" si="4"/>
        <v>0</v>
      </c>
      <c r="K54" s="53">
        <f t="shared" si="5"/>
        <v>0</v>
      </c>
      <c r="L54" s="13"/>
    </row>
    <row r="55" spans="1:12" s="2" customFormat="1" ht="16.5" thickBot="1">
      <c r="A55" s="19"/>
      <c r="B55" s="121" t="s">
        <v>1</v>
      </c>
      <c r="C55" s="122"/>
      <c r="D55" s="20"/>
      <c r="E55" s="21"/>
      <c r="F55" s="21">
        <f>SUM(F36:F49)</f>
        <v>0</v>
      </c>
      <c r="G55" s="21">
        <f>SUM(G36:G49)</f>
        <v>0</v>
      </c>
      <c r="H55" s="22"/>
      <c r="I55" s="21"/>
      <c r="J55" s="54">
        <f>SUM(J36:J54)</f>
        <v>0</v>
      </c>
      <c r="K55" s="54">
        <f>SUM(K36:K54)</f>
        <v>0</v>
      </c>
      <c r="L55" s="23"/>
    </row>
    <row r="56" spans="1:12" s="2" customFormat="1" ht="15.75">
      <c r="A56" s="26"/>
      <c r="B56" s="27"/>
      <c r="C56" s="27"/>
      <c r="D56" s="28"/>
      <c r="E56" s="29"/>
      <c r="F56" s="29"/>
      <c r="G56" s="29"/>
      <c r="H56" s="30"/>
      <c r="I56" s="29"/>
      <c r="J56" s="29"/>
      <c r="K56" s="29"/>
      <c r="L56" s="29"/>
    </row>
    <row r="57" spans="1:12" s="2" customFormat="1" ht="15.75">
      <c r="A57" s="26"/>
      <c r="B57" s="27"/>
      <c r="C57" s="27"/>
      <c r="D57" s="28"/>
      <c r="E57" s="29"/>
      <c r="F57" s="29"/>
      <c r="G57" s="29"/>
      <c r="H57" s="30"/>
      <c r="I57" s="29"/>
      <c r="J57" s="29"/>
      <c r="K57" s="29"/>
      <c r="L57" s="29"/>
    </row>
    <row r="58" spans="1:12" s="2" customFormat="1" ht="15.75">
      <c r="A58" s="26"/>
      <c r="B58" s="27"/>
      <c r="C58" s="27"/>
      <c r="D58" s="28"/>
      <c r="E58" s="29"/>
      <c r="F58" s="29"/>
      <c r="G58" s="29"/>
      <c r="H58" s="30"/>
      <c r="I58" s="29"/>
      <c r="J58" s="29"/>
      <c r="K58" s="29"/>
      <c r="L58" s="29"/>
    </row>
    <row r="59" spans="1:12" s="2" customFormat="1" ht="19.5" customHeight="1">
      <c r="A59" s="26"/>
      <c r="B59" s="27"/>
      <c r="C59" s="27"/>
      <c r="D59" s="28"/>
      <c r="E59" s="29"/>
      <c r="F59" s="29"/>
      <c r="G59" s="29"/>
      <c r="H59" s="30"/>
      <c r="I59" s="29"/>
      <c r="J59" s="29"/>
      <c r="K59" s="29"/>
      <c r="L59" s="29"/>
    </row>
    <row r="60" spans="1:12" s="2" customFormat="1" ht="19.5" customHeight="1">
      <c r="A60" s="26"/>
      <c r="B60" s="27"/>
      <c r="C60" s="27"/>
      <c r="D60" s="28"/>
      <c r="E60" s="29"/>
      <c r="F60" s="29"/>
      <c r="G60" s="29"/>
      <c r="H60" s="30"/>
      <c r="I60" s="29"/>
      <c r="J60" s="29"/>
      <c r="K60" s="29"/>
      <c r="L60" s="29"/>
    </row>
    <row r="61" spans="1:12" s="2" customFormat="1" ht="19.5" customHeight="1">
      <c r="A61" s="26"/>
      <c r="B61" s="27"/>
      <c r="C61" s="27"/>
      <c r="D61" s="28"/>
      <c r="E61" s="29"/>
      <c r="F61" s="29"/>
      <c r="G61" s="29"/>
      <c r="H61" s="30"/>
      <c r="I61" s="29"/>
      <c r="J61" s="29"/>
      <c r="K61" s="29"/>
      <c r="L61" s="29"/>
    </row>
    <row r="62" spans="1:12" s="2" customFormat="1" ht="19.5" customHeight="1">
      <c r="A62" s="26"/>
      <c r="B62" s="27"/>
      <c r="C62" s="27"/>
      <c r="D62" s="28"/>
      <c r="E62" s="29"/>
      <c r="F62" s="29"/>
      <c r="G62" s="29"/>
      <c r="H62" s="30"/>
      <c r="I62" s="29"/>
      <c r="J62" s="29"/>
      <c r="K62" s="29"/>
      <c r="L62" s="29"/>
    </row>
    <row r="63" spans="1:12" s="2" customFormat="1" ht="29.25" customHeight="1">
      <c r="A63" s="37" t="s">
        <v>13</v>
      </c>
      <c r="B63" s="120" t="s">
        <v>25</v>
      </c>
      <c r="C63" s="120"/>
      <c r="D63" s="120"/>
      <c r="E63" s="120"/>
      <c r="F63" s="120"/>
      <c r="G63" s="120"/>
      <c r="H63" s="120"/>
      <c r="I63" s="120"/>
      <c r="J63" s="120"/>
      <c r="K63" s="120"/>
      <c r="L63" s="120"/>
    </row>
    <row r="64" spans="1:12" s="24" customFormat="1" ht="15.75">
      <c r="A64" s="46"/>
      <c r="B64" s="46"/>
      <c r="C64" s="46"/>
      <c r="D64" s="46"/>
      <c r="E64" s="46"/>
      <c r="F64" s="46"/>
      <c r="G64" s="46"/>
      <c r="H64" s="46"/>
      <c r="I64" s="46"/>
      <c r="J64" s="46"/>
      <c r="K64" s="46"/>
      <c r="L64" s="46"/>
    </row>
    <row r="65" spans="1:12" s="24" customFormat="1" ht="15.75">
      <c r="A65" s="46"/>
      <c r="B65" s="46"/>
      <c r="C65" s="46"/>
      <c r="D65" s="46"/>
      <c r="E65" s="46"/>
      <c r="F65" s="46"/>
      <c r="G65" s="46"/>
      <c r="H65" s="46"/>
      <c r="I65" s="46"/>
      <c r="J65" s="46"/>
      <c r="K65" s="46"/>
      <c r="L65" s="46"/>
    </row>
    <row r="66" spans="1:12" s="24" customFormat="1" ht="15.75">
      <c r="A66" s="46"/>
      <c r="B66" s="46"/>
      <c r="C66" s="46"/>
      <c r="D66" s="46"/>
      <c r="E66" s="46"/>
      <c r="F66" s="46"/>
      <c r="G66" s="46"/>
      <c r="H66" s="46"/>
      <c r="I66" s="46"/>
      <c r="J66" s="46"/>
      <c r="K66" s="46"/>
      <c r="L66" s="46"/>
    </row>
    <row r="67" spans="1:12" s="24" customFormat="1" ht="15.75">
      <c r="A67" s="46"/>
      <c r="B67" s="46"/>
      <c r="C67" s="46"/>
      <c r="D67" s="46"/>
      <c r="E67" s="46"/>
      <c r="F67" s="46"/>
      <c r="G67" s="46"/>
      <c r="H67" s="46"/>
      <c r="I67" s="46"/>
      <c r="J67" s="46"/>
      <c r="K67" s="46"/>
      <c r="L67" s="46"/>
    </row>
    <row r="68" spans="1:12" s="24" customFormat="1" ht="15.75">
      <c r="A68" s="46"/>
      <c r="B68" s="46"/>
      <c r="C68" s="46"/>
      <c r="D68" s="46"/>
      <c r="E68" s="46"/>
      <c r="F68" s="46"/>
      <c r="G68" s="46"/>
      <c r="H68" s="46"/>
      <c r="I68" s="46"/>
      <c r="J68" s="46"/>
      <c r="K68" s="46"/>
      <c r="L68" s="46"/>
    </row>
    <row r="69" spans="1:12" s="24" customFormat="1" ht="15.75">
      <c r="A69" s="46"/>
      <c r="B69" s="46"/>
      <c r="C69" s="46"/>
      <c r="D69" s="46"/>
      <c r="E69" s="46"/>
      <c r="F69" s="46"/>
      <c r="G69" s="46"/>
      <c r="H69" s="46"/>
      <c r="I69" s="46"/>
      <c r="J69" s="46"/>
      <c r="K69" s="46"/>
      <c r="L69" s="46"/>
    </row>
    <row r="70" spans="1:12" s="24" customFormat="1" ht="15.75">
      <c r="A70" s="46"/>
      <c r="B70" s="46"/>
      <c r="C70" s="46"/>
      <c r="D70" s="46"/>
      <c r="E70" s="46"/>
      <c r="F70" s="46"/>
      <c r="G70" s="46"/>
      <c r="H70" s="46"/>
      <c r="I70" s="46"/>
      <c r="J70" s="46"/>
      <c r="K70" s="46"/>
      <c r="L70" s="46"/>
    </row>
    <row r="71" spans="1:12" s="24" customFormat="1" ht="15.75">
      <c r="A71" s="46"/>
      <c r="B71" s="46"/>
      <c r="C71" s="46"/>
      <c r="D71" s="46"/>
      <c r="E71" s="46"/>
      <c r="F71" s="46"/>
      <c r="G71" s="46"/>
      <c r="H71" s="46"/>
      <c r="I71" s="46"/>
      <c r="J71" s="46"/>
      <c r="K71" s="46"/>
      <c r="L71" s="46"/>
    </row>
    <row r="72" spans="1:12" s="24" customFormat="1" ht="15.75">
      <c r="A72" s="46"/>
      <c r="B72" s="46"/>
      <c r="C72" s="46"/>
      <c r="D72" s="46"/>
      <c r="E72" s="46"/>
      <c r="F72" s="46"/>
      <c r="G72" s="46"/>
      <c r="H72" s="46"/>
      <c r="I72" s="46"/>
      <c r="J72" s="46"/>
      <c r="K72" s="46"/>
      <c r="L72" s="46"/>
    </row>
    <row r="73" spans="1:12" s="24" customFormat="1" ht="15.75">
      <c r="A73" s="46"/>
      <c r="B73" s="46"/>
      <c r="C73" s="46"/>
      <c r="D73" s="46"/>
      <c r="E73" s="46"/>
      <c r="F73" s="46"/>
      <c r="G73" s="46"/>
      <c r="H73" s="46"/>
      <c r="I73" s="46"/>
      <c r="J73" s="46"/>
      <c r="K73" s="46"/>
      <c r="L73" s="46"/>
    </row>
    <row r="74" spans="1:12" s="24" customFormat="1" ht="15.75">
      <c r="A74" s="46"/>
      <c r="B74" s="46"/>
      <c r="C74" s="46"/>
      <c r="D74" s="46"/>
      <c r="E74" s="46"/>
      <c r="F74" s="46"/>
      <c r="G74" s="46"/>
      <c r="H74" s="46"/>
      <c r="I74" s="46"/>
      <c r="J74" s="46"/>
      <c r="K74" s="46"/>
      <c r="L74" s="46"/>
    </row>
    <row r="75" spans="1:12" s="24" customFormat="1" ht="15.75">
      <c r="A75" s="46"/>
      <c r="B75" s="46"/>
      <c r="C75" s="46"/>
      <c r="D75" s="46"/>
      <c r="E75" s="46"/>
      <c r="F75" s="46"/>
      <c r="G75" s="46"/>
      <c r="H75" s="46"/>
      <c r="I75" s="46"/>
      <c r="J75" s="46"/>
      <c r="K75" s="46"/>
      <c r="L75" s="46"/>
    </row>
    <row r="76" spans="1:12" s="24" customFormat="1" ht="15.75">
      <c r="A76" s="46"/>
      <c r="B76" s="46"/>
      <c r="C76" s="46"/>
      <c r="D76" s="46"/>
      <c r="E76" s="46"/>
      <c r="F76" s="46"/>
      <c r="G76" s="46"/>
      <c r="H76" s="46"/>
      <c r="I76" s="46"/>
      <c r="J76" s="46"/>
      <c r="K76" s="46"/>
      <c r="L76" s="46"/>
    </row>
    <row r="77" spans="1:12" s="24" customFormat="1" ht="15.75">
      <c r="A77" s="46"/>
      <c r="B77" s="46"/>
      <c r="C77" s="46"/>
      <c r="D77" s="46"/>
      <c r="E77" s="46"/>
      <c r="F77" s="46"/>
      <c r="G77" s="46"/>
      <c r="H77" s="46"/>
      <c r="I77" s="46"/>
      <c r="J77" s="46"/>
      <c r="K77" s="46"/>
      <c r="L77" s="46"/>
    </row>
    <row r="78" spans="1:12" s="24" customFormat="1" ht="15.75">
      <c r="A78" s="46"/>
      <c r="B78" s="46"/>
      <c r="C78" s="46"/>
      <c r="D78" s="46"/>
      <c r="E78" s="46"/>
      <c r="F78" s="46"/>
      <c r="G78" s="46"/>
      <c r="H78" s="46"/>
      <c r="I78" s="46"/>
      <c r="J78" s="46"/>
      <c r="K78" s="46"/>
      <c r="L78" s="46"/>
    </row>
    <row r="79" spans="1:12" s="24" customFormat="1" ht="15.75">
      <c r="A79" s="46"/>
      <c r="B79" s="46"/>
      <c r="C79" s="46"/>
      <c r="D79" s="46"/>
      <c r="E79" s="46"/>
      <c r="F79" s="46"/>
      <c r="G79" s="46"/>
      <c r="H79" s="46"/>
      <c r="I79" s="46"/>
      <c r="J79" s="46"/>
      <c r="K79" s="46"/>
      <c r="L79" s="46"/>
    </row>
    <row r="80" spans="1:12" s="24" customFormat="1" ht="15.75">
      <c r="A80" s="46"/>
      <c r="B80" s="46"/>
      <c r="C80" s="46"/>
      <c r="D80" s="46"/>
      <c r="E80" s="46"/>
      <c r="F80" s="46"/>
      <c r="G80" s="46"/>
      <c r="H80" s="46"/>
      <c r="I80" s="46"/>
      <c r="J80" s="46"/>
      <c r="K80" s="46"/>
      <c r="L80" s="46"/>
    </row>
    <row r="81" spans="1:12" s="24" customFormat="1" ht="15.75">
      <c r="A81" s="46"/>
      <c r="B81" s="46"/>
      <c r="C81" s="46"/>
      <c r="D81" s="46"/>
      <c r="E81" s="46"/>
      <c r="F81" s="46"/>
      <c r="G81" s="46"/>
      <c r="H81" s="46"/>
      <c r="I81" s="46"/>
      <c r="J81" s="46"/>
      <c r="K81" s="47"/>
      <c r="L81" s="47"/>
    </row>
    <row r="82" spans="1:12" s="24" customFormat="1" ht="15.75">
      <c r="A82" s="46"/>
      <c r="B82" s="46"/>
      <c r="C82" s="46"/>
      <c r="D82" s="46"/>
      <c r="E82" s="46"/>
      <c r="F82" s="46"/>
      <c r="G82" s="46"/>
      <c r="H82" s="46"/>
      <c r="I82" s="46"/>
      <c r="J82" s="46"/>
      <c r="K82" s="47"/>
      <c r="L82" s="47"/>
    </row>
    <row r="83" spans="1:12" s="24" customFormat="1" ht="15.75">
      <c r="A83" s="46"/>
      <c r="B83" s="46"/>
      <c r="C83" s="46"/>
      <c r="D83" s="46"/>
      <c r="E83" s="46"/>
      <c r="F83" s="46"/>
      <c r="G83" s="46"/>
      <c r="H83" s="46"/>
      <c r="I83" s="46"/>
      <c r="J83" s="46"/>
      <c r="K83" s="47"/>
      <c r="L83" s="47"/>
    </row>
    <row r="84" spans="1:12" s="24" customFormat="1" ht="15.75">
      <c r="A84" s="46"/>
      <c r="B84" s="46"/>
      <c r="C84" s="46"/>
      <c r="D84" s="46"/>
      <c r="E84" s="46"/>
      <c r="F84" s="46"/>
      <c r="G84" s="46"/>
      <c r="H84" s="46"/>
      <c r="I84" s="46"/>
      <c r="J84" s="46"/>
      <c r="K84" s="47"/>
      <c r="L84" s="47"/>
    </row>
    <row r="85" spans="1:12" s="24" customFormat="1" ht="15.75">
      <c r="A85" s="46"/>
      <c r="B85" s="46"/>
      <c r="C85" s="46"/>
      <c r="D85" s="46"/>
      <c r="E85" s="46"/>
      <c r="F85" s="46"/>
      <c r="G85" s="46"/>
      <c r="H85" s="46"/>
      <c r="I85" s="46"/>
      <c r="J85" s="46"/>
      <c r="K85" s="47"/>
      <c r="L85" s="47"/>
    </row>
    <row r="86" spans="1:12" s="24" customFormat="1" ht="15.75">
      <c r="A86" s="46"/>
      <c r="B86" s="46"/>
      <c r="C86" s="46"/>
      <c r="D86" s="46"/>
      <c r="E86" s="46"/>
      <c r="F86" s="46"/>
      <c r="G86" s="46"/>
      <c r="H86" s="46"/>
      <c r="I86" s="46"/>
      <c r="J86" s="46"/>
      <c r="K86" s="47"/>
      <c r="L86" s="47"/>
    </row>
    <row r="87" spans="1:12" s="24" customFormat="1" ht="15.75">
      <c r="A87" s="46"/>
      <c r="B87" s="46"/>
      <c r="C87" s="46"/>
      <c r="D87" s="46"/>
      <c r="E87" s="46"/>
      <c r="F87" s="46"/>
      <c r="G87" s="46"/>
      <c r="H87" s="46"/>
      <c r="I87" s="46"/>
      <c r="J87" s="46"/>
      <c r="K87" s="47"/>
      <c r="L87" s="47"/>
    </row>
    <row r="88" spans="1:12" s="24" customFormat="1" ht="15.75">
      <c r="A88" s="46"/>
      <c r="B88" s="46"/>
      <c r="C88" s="46"/>
      <c r="D88" s="46"/>
      <c r="E88" s="46"/>
      <c r="F88" s="46"/>
      <c r="G88" s="46"/>
      <c r="H88" s="46"/>
      <c r="I88" s="46"/>
      <c r="J88" s="46"/>
      <c r="K88" s="47"/>
      <c r="L88" s="47"/>
    </row>
    <row r="89" spans="1:12" s="24" customFormat="1" ht="15.75">
      <c r="A89" s="46"/>
      <c r="B89" s="46"/>
      <c r="C89" s="46"/>
      <c r="D89" s="46"/>
      <c r="E89" s="46"/>
      <c r="F89" s="46"/>
      <c r="G89" s="46"/>
      <c r="H89" s="46"/>
      <c r="I89" s="46"/>
      <c r="J89" s="46"/>
      <c r="K89" s="47"/>
      <c r="L89" s="47"/>
    </row>
    <row r="90" spans="1:12" s="24" customFormat="1" ht="15.75">
      <c r="A90" s="46"/>
      <c r="B90" s="46"/>
      <c r="C90" s="46"/>
      <c r="D90" s="46"/>
      <c r="E90" s="46"/>
      <c r="F90" s="46"/>
      <c r="G90" s="46"/>
      <c r="H90" s="46"/>
      <c r="I90" s="46"/>
      <c r="J90" s="46"/>
      <c r="K90" s="55"/>
      <c r="L90" s="55"/>
    </row>
    <row r="91" spans="1:12" s="24" customFormat="1" ht="15.75">
      <c r="A91" s="46"/>
      <c r="B91" s="46"/>
      <c r="C91" s="46"/>
      <c r="D91" s="46"/>
      <c r="E91" s="46"/>
      <c r="F91" s="46"/>
      <c r="G91" s="46"/>
      <c r="H91" s="46"/>
      <c r="I91" s="46"/>
      <c r="J91" s="46"/>
      <c r="K91" s="56">
        <f>$K$31</f>
        <v>4772322</v>
      </c>
      <c r="L91" s="55"/>
    </row>
    <row r="92" spans="1:12" s="24" customFormat="1" ht="15.75">
      <c r="A92" s="46"/>
      <c r="B92" s="46"/>
      <c r="C92" s="46"/>
      <c r="D92" s="46"/>
      <c r="E92" s="46"/>
      <c r="F92" s="46"/>
      <c r="G92" s="46"/>
      <c r="H92" s="46"/>
      <c r="I92" s="46"/>
      <c r="J92" s="46"/>
      <c r="K92" s="56">
        <f>$K$55</f>
        <v>0</v>
      </c>
      <c r="L92" s="57"/>
    </row>
    <row r="93" spans="1:12" s="24" customFormat="1" ht="15.75">
      <c r="A93" s="46"/>
      <c r="B93" s="46"/>
      <c r="C93" s="46"/>
      <c r="D93" s="46"/>
      <c r="E93" s="46"/>
      <c r="F93" s="46"/>
      <c r="G93" s="46"/>
      <c r="H93" s="46"/>
      <c r="I93" s="46"/>
      <c r="J93" s="46"/>
      <c r="K93" s="56">
        <f>K91-K92</f>
        <v>4772322</v>
      </c>
      <c r="L93" s="57">
        <f>K93/K91*100%</f>
        <v>1</v>
      </c>
    </row>
    <row r="94" spans="1:12" s="24" customFormat="1" ht="15.75">
      <c r="A94" s="46"/>
      <c r="B94" s="46"/>
      <c r="C94" s="46"/>
      <c r="D94" s="46"/>
      <c r="E94" s="46"/>
      <c r="F94" s="46"/>
      <c r="G94" s="46"/>
      <c r="H94" s="46"/>
      <c r="I94" s="46"/>
      <c r="J94" s="46"/>
      <c r="K94" s="55"/>
      <c r="L94" s="57">
        <f>K92/K91*100%</f>
        <v>0</v>
      </c>
    </row>
    <row r="95" spans="1:12" s="24" customFormat="1" ht="15.75">
      <c r="A95" s="46"/>
      <c r="B95" s="48"/>
      <c r="C95" s="46"/>
      <c r="D95" s="46"/>
      <c r="E95" s="46"/>
      <c r="F95" s="46"/>
      <c r="G95" s="46"/>
      <c r="H95" s="46"/>
      <c r="I95" s="46"/>
      <c r="J95" s="46"/>
      <c r="K95" s="49"/>
      <c r="L95" s="49"/>
    </row>
    <row r="96" spans="1:12" s="2" customFormat="1" ht="19.5" customHeight="1">
      <c r="A96" s="43"/>
      <c r="B96" s="50"/>
      <c r="C96" s="51"/>
      <c r="D96" s="51"/>
      <c r="E96" s="51"/>
      <c r="F96" s="51"/>
      <c r="G96" s="41"/>
      <c r="H96" s="41"/>
      <c r="I96" s="41"/>
      <c r="J96" s="41"/>
      <c r="K96" s="41"/>
      <c r="L96" s="41"/>
    </row>
  </sheetData>
  <sheetProtection/>
  <mergeCells count="12">
    <mergeCell ref="B8:K8"/>
    <mergeCell ref="B9:K9"/>
    <mergeCell ref="B31:C31"/>
    <mergeCell ref="B33:L33"/>
    <mergeCell ref="B55:C55"/>
    <mergeCell ref="B63:L63"/>
    <mergeCell ref="B1:K1"/>
    <mergeCell ref="B2:K2"/>
    <mergeCell ref="B3:K3"/>
    <mergeCell ref="B5:C6"/>
    <mergeCell ref="I5:K6"/>
    <mergeCell ref="B7:K7"/>
  </mergeCells>
  <printOptions/>
  <pageMargins left="0.7" right="0.7" top="0.75" bottom="0.75" header="0.3" footer="0.3"/>
  <pageSetup orientation="portrait" paperSize="9"/>
  <drawing r:id="rId1"/>
</worksheet>
</file>

<file path=xl/worksheets/sheet12.xml><?xml version="1.0" encoding="utf-8"?>
<worksheet xmlns="http://schemas.openxmlformats.org/spreadsheetml/2006/main" xmlns:r="http://schemas.openxmlformats.org/officeDocument/2006/relationships">
  <dimension ref="A1:N98"/>
  <sheetViews>
    <sheetView zoomScalePageLayoutView="0" workbookViewId="0" topLeftCell="A16">
      <selection activeCell="B8" sqref="B8:K8"/>
    </sheetView>
  </sheetViews>
  <sheetFormatPr defaultColWidth="9.140625" defaultRowHeight="19.5" customHeight="1"/>
  <cols>
    <col min="1" max="1" width="6.8515625" style="31" customWidth="1"/>
    <col min="2" max="2" width="29.140625" style="32" customWidth="1"/>
    <col min="3" max="3" width="20.57421875" style="32" customWidth="1"/>
    <col min="4" max="4" width="7.421875" style="34" customWidth="1"/>
    <col min="5" max="5" width="8.140625" style="35" customWidth="1"/>
    <col min="6" max="6" width="9.00390625" style="32" customWidth="1"/>
    <col min="7" max="7" width="10.421875" style="32" customWidth="1"/>
    <col min="8" max="8" width="7.421875" style="32" customWidth="1"/>
    <col min="9" max="9" width="8.00390625" style="32" customWidth="1"/>
    <col min="10" max="10" width="11.7109375" style="32" customWidth="1"/>
    <col min="11" max="11" width="19.421875" style="32" customWidth="1"/>
    <col min="12" max="12" width="14.140625" style="32" customWidth="1"/>
    <col min="13" max="16384" width="9.140625" style="1" customWidth="1"/>
  </cols>
  <sheetData>
    <row r="1" spans="2:11" ht="19.5" customHeight="1">
      <c r="B1" s="129"/>
      <c r="C1" s="129"/>
      <c r="D1" s="129"/>
      <c r="E1" s="129"/>
      <c r="F1" s="129"/>
      <c r="G1" s="129"/>
      <c r="H1" s="129"/>
      <c r="I1" s="129"/>
      <c r="J1" s="129"/>
      <c r="K1" s="129"/>
    </row>
    <row r="2" spans="2:11" ht="19.5" customHeight="1">
      <c r="B2" s="130" t="s">
        <v>94</v>
      </c>
      <c r="C2" s="130"/>
      <c r="D2" s="130"/>
      <c r="E2" s="130"/>
      <c r="F2" s="130"/>
      <c r="G2" s="130"/>
      <c r="H2" s="130"/>
      <c r="I2" s="130"/>
      <c r="J2" s="130"/>
      <c r="K2" s="130"/>
    </row>
    <row r="3" spans="2:11" ht="19.5" customHeight="1">
      <c r="B3" s="136" t="s">
        <v>95</v>
      </c>
      <c r="C3" s="136"/>
      <c r="D3" s="136"/>
      <c r="E3" s="136"/>
      <c r="F3" s="136"/>
      <c r="G3" s="136"/>
      <c r="H3" s="136"/>
      <c r="I3" s="136"/>
      <c r="J3" s="136"/>
      <c r="K3" s="136"/>
    </row>
    <row r="4" ht="13.5" customHeight="1">
      <c r="B4" s="33"/>
    </row>
    <row r="5" spans="2:12" ht="15" customHeight="1">
      <c r="B5" s="128" t="s">
        <v>96</v>
      </c>
      <c r="C5" s="128"/>
      <c r="I5" s="123" t="s">
        <v>38</v>
      </c>
      <c r="J5" s="123"/>
      <c r="K5" s="123"/>
      <c r="L5" s="36"/>
    </row>
    <row r="6" spans="2:12" ht="27" customHeight="1">
      <c r="B6" s="128"/>
      <c r="C6" s="128"/>
      <c r="I6" s="123"/>
      <c r="J6" s="123"/>
      <c r="K6" s="123"/>
      <c r="L6" s="36"/>
    </row>
    <row r="7" spans="2:11" ht="28.5" customHeight="1">
      <c r="B7" s="130" t="s">
        <v>12</v>
      </c>
      <c r="C7" s="130"/>
      <c r="D7" s="130"/>
      <c r="E7" s="130"/>
      <c r="F7" s="130"/>
      <c r="G7" s="130"/>
      <c r="H7" s="130"/>
      <c r="I7" s="130"/>
      <c r="J7" s="130"/>
      <c r="K7" s="130"/>
    </row>
    <row r="8" spans="1:12" s="2" customFormat="1" ht="27.75" customHeight="1">
      <c r="A8" s="37"/>
      <c r="B8" s="131" t="s">
        <v>148</v>
      </c>
      <c r="C8" s="131"/>
      <c r="D8" s="131"/>
      <c r="E8" s="131"/>
      <c r="F8" s="131"/>
      <c r="G8" s="131"/>
      <c r="H8" s="131"/>
      <c r="I8" s="131"/>
      <c r="J8" s="131"/>
      <c r="K8" s="131"/>
      <c r="L8" s="38"/>
    </row>
    <row r="9" spans="1:12" s="2" customFormat="1" ht="19.5" customHeight="1">
      <c r="A9" s="37" t="s">
        <v>10</v>
      </c>
      <c r="B9" s="120" t="s">
        <v>34</v>
      </c>
      <c r="C9" s="120"/>
      <c r="D9" s="120"/>
      <c r="E9" s="120"/>
      <c r="F9" s="120"/>
      <c r="G9" s="120"/>
      <c r="H9" s="120"/>
      <c r="I9" s="120"/>
      <c r="J9" s="120"/>
      <c r="K9" s="120"/>
      <c r="L9" s="38"/>
    </row>
    <row r="10" spans="1:12" s="2" customFormat="1" ht="12" customHeight="1" thickBot="1">
      <c r="A10" s="37"/>
      <c r="B10" s="39"/>
      <c r="C10" s="39"/>
      <c r="D10" s="39"/>
      <c r="E10" s="39"/>
      <c r="F10" s="39"/>
      <c r="G10" s="39"/>
      <c r="H10" s="39"/>
      <c r="I10" s="39"/>
      <c r="J10" s="39"/>
      <c r="K10" s="39"/>
      <c r="L10" s="38"/>
    </row>
    <row r="11" spans="1:12" s="2" customFormat="1" ht="110.25">
      <c r="A11" s="3" t="s">
        <v>0</v>
      </c>
      <c r="B11" s="4" t="s">
        <v>15</v>
      </c>
      <c r="C11" s="4" t="s">
        <v>17</v>
      </c>
      <c r="D11" s="5" t="s">
        <v>26</v>
      </c>
      <c r="E11" s="6" t="s">
        <v>27</v>
      </c>
      <c r="F11" s="7" t="s">
        <v>28</v>
      </c>
      <c r="G11" s="5" t="s">
        <v>29</v>
      </c>
      <c r="H11" s="5" t="s">
        <v>18</v>
      </c>
      <c r="I11" s="5" t="s">
        <v>16</v>
      </c>
      <c r="J11" s="52" t="s">
        <v>30</v>
      </c>
      <c r="K11" s="52" t="s">
        <v>31</v>
      </c>
      <c r="L11" s="25" t="s">
        <v>5</v>
      </c>
    </row>
    <row r="12" spans="1:12" s="2" customFormat="1" ht="18" customHeight="1">
      <c r="A12" s="8">
        <v>1</v>
      </c>
      <c r="B12" s="9" t="s">
        <v>2</v>
      </c>
      <c r="C12" s="10"/>
      <c r="D12" s="11"/>
      <c r="E12" s="75"/>
      <c r="F12" s="12"/>
      <c r="G12" s="12"/>
      <c r="H12" s="12"/>
      <c r="I12" s="12"/>
      <c r="J12" s="53"/>
      <c r="K12" s="53"/>
      <c r="L12" s="13"/>
    </row>
    <row r="13" spans="1:12" s="2" customFormat="1" ht="47.25">
      <c r="A13" s="14" t="s">
        <v>14</v>
      </c>
      <c r="B13" s="76" t="s">
        <v>116</v>
      </c>
      <c r="C13" s="10" t="s">
        <v>117</v>
      </c>
      <c r="D13" s="15">
        <v>3</v>
      </c>
      <c r="E13" s="40">
        <v>40799</v>
      </c>
      <c r="F13" s="12"/>
      <c r="G13" s="12"/>
      <c r="H13" s="12">
        <v>1</v>
      </c>
      <c r="I13" s="78">
        <v>10</v>
      </c>
      <c r="J13" s="53">
        <f aca="true" t="shared" si="0" ref="J13:J23">G13+F13+(D13*E13)</f>
        <v>122397</v>
      </c>
      <c r="K13" s="53">
        <f aca="true" t="shared" si="1" ref="K13:K29">J13*I13*H13</f>
        <v>1223970</v>
      </c>
      <c r="L13" s="13" t="s">
        <v>118</v>
      </c>
    </row>
    <row r="14" spans="1:12" s="2" customFormat="1" ht="125.25" customHeight="1">
      <c r="A14" s="16">
        <v>1.2</v>
      </c>
      <c r="B14" s="79" t="s">
        <v>119</v>
      </c>
      <c r="C14" s="10" t="s">
        <v>92</v>
      </c>
      <c r="D14" s="15">
        <v>2</v>
      </c>
      <c r="E14" s="40">
        <v>40799</v>
      </c>
      <c r="F14" s="12"/>
      <c r="G14" s="80">
        <v>5000</v>
      </c>
      <c r="H14" s="12">
        <v>1</v>
      </c>
      <c r="I14" s="81">
        <v>10</v>
      </c>
      <c r="J14" s="53">
        <f t="shared" si="0"/>
        <v>86598</v>
      </c>
      <c r="K14" s="53">
        <f t="shared" si="1"/>
        <v>865980</v>
      </c>
      <c r="L14" s="82" t="s">
        <v>120</v>
      </c>
    </row>
    <row r="15" spans="1:12" s="2" customFormat="1" ht="63" customHeight="1">
      <c r="A15" s="14">
        <v>1.3</v>
      </c>
      <c r="B15" s="79" t="s">
        <v>121</v>
      </c>
      <c r="C15" s="10" t="s">
        <v>122</v>
      </c>
      <c r="D15" s="15">
        <v>2</v>
      </c>
      <c r="E15" s="40">
        <v>40799</v>
      </c>
      <c r="F15" s="12"/>
      <c r="G15" s="80">
        <v>5000</v>
      </c>
      <c r="H15" s="12">
        <v>1</v>
      </c>
      <c r="I15" s="83">
        <v>10</v>
      </c>
      <c r="J15" s="53">
        <f t="shared" si="0"/>
        <v>86598</v>
      </c>
      <c r="K15" s="53">
        <f t="shared" si="1"/>
        <v>865980</v>
      </c>
      <c r="L15" s="82" t="s">
        <v>123</v>
      </c>
    </row>
    <row r="16" spans="1:12" s="2" customFormat="1" ht="38.25" customHeight="1">
      <c r="A16" s="14">
        <v>1.4</v>
      </c>
      <c r="B16" s="79" t="s">
        <v>124</v>
      </c>
      <c r="C16" s="10"/>
      <c r="D16" s="15">
        <v>50</v>
      </c>
      <c r="E16" s="40">
        <v>40799</v>
      </c>
      <c r="F16" s="12"/>
      <c r="G16" s="80">
        <v>50000</v>
      </c>
      <c r="H16" s="12">
        <v>1</v>
      </c>
      <c r="I16" s="83">
        <v>10</v>
      </c>
      <c r="J16" s="53">
        <f t="shared" si="0"/>
        <v>2089950</v>
      </c>
      <c r="K16" s="53">
        <f t="shared" si="1"/>
        <v>20899500</v>
      </c>
      <c r="L16" s="82"/>
    </row>
    <row r="17" spans="1:12" s="2" customFormat="1" ht="18" customHeight="1">
      <c r="A17" s="8">
        <v>2</v>
      </c>
      <c r="B17" s="9" t="s">
        <v>7</v>
      </c>
      <c r="C17" s="10" t="s">
        <v>8</v>
      </c>
      <c r="D17" s="15">
        <v>2</v>
      </c>
      <c r="E17" s="40">
        <v>40799</v>
      </c>
      <c r="F17" s="12"/>
      <c r="G17" s="12"/>
      <c r="H17" s="12">
        <v>1</v>
      </c>
      <c r="I17" s="84">
        <v>10</v>
      </c>
      <c r="J17" s="53">
        <f t="shared" si="0"/>
        <v>81598</v>
      </c>
      <c r="K17" s="53">
        <f t="shared" si="1"/>
        <v>815980</v>
      </c>
      <c r="L17" s="13"/>
    </row>
    <row r="18" spans="1:12" s="2" customFormat="1" ht="18" customHeight="1">
      <c r="A18" s="16"/>
      <c r="B18" s="10"/>
      <c r="C18" s="10" t="s">
        <v>91</v>
      </c>
      <c r="D18" s="15">
        <v>0</v>
      </c>
      <c r="E18" s="40">
        <v>40799</v>
      </c>
      <c r="F18" s="12"/>
      <c r="G18" s="12">
        <v>2000</v>
      </c>
      <c r="H18" s="12">
        <v>1</v>
      </c>
      <c r="I18" s="83">
        <v>10</v>
      </c>
      <c r="J18" s="53">
        <f t="shared" si="0"/>
        <v>2000</v>
      </c>
      <c r="K18" s="53">
        <f>J18*I18*H18</f>
        <v>20000</v>
      </c>
      <c r="L18" s="13" t="s">
        <v>125</v>
      </c>
    </row>
    <row r="19" spans="1:12" s="2" customFormat="1" ht="18" customHeight="1">
      <c r="A19" s="16"/>
      <c r="B19" s="10"/>
      <c r="C19" s="10" t="s">
        <v>20</v>
      </c>
      <c r="D19" s="15"/>
      <c r="E19" s="40">
        <v>40799</v>
      </c>
      <c r="F19" s="12"/>
      <c r="G19" s="12"/>
      <c r="H19" s="12">
        <v>1</v>
      </c>
      <c r="I19" s="12"/>
      <c r="J19" s="53">
        <f t="shared" si="0"/>
        <v>0</v>
      </c>
      <c r="K19" s="53">
        <f t="shared" si="1"/>
        <v>0</v>
      </c>
      <c r="L19" s="13"/>
    </row>
    <row r="20" spans="1:12" s="2" customFormat="1" ht="18" customHeight="1">
      <c r="A20" s="8">
        <v>3</v>
      </c>
      <c r="B20" s="9" t="s">
        <v>21</v>
      </c>
      <c r="C20" s="10"/>
      <c r="D20" s="15"/>
      <c r="E20" s="40">
        <v>40799</v>
      </c>
      <c r="F20" s="12"/>
      <c r="G20" s="12"/>
      <c r="H20" s="12">
        <v>1</v>
      </c>
      <c r="I20" s="12"/>
      <c r="J20" s="53">
        <f t="shared" si="0"/>
        <v>0</v>
      </c>
      <c r="K20" s="53">
        <f t="shared" si="1"/>
        <v>0</v>
      </c>
      <c r="L20" s="13"/>
    </row>
    <row r="21" spans="1:12" s="2" customFormat="1" ht="15.75">
      <c r="A21" s="14" t="s">
        <v>23</v>
      </c>
      <c r="B21" s="10" t="s">
        <v>3</v>
      </c>
      <c r="C21" s="10"/>
      <c r="D21" s="15"/>
      <c r="E21" s="40">
        <v>40799</v>
      </c>
      <c r="F21" s="12"/>
      <c r="G21" s="12"/>
      <c r="H21" s="12">
        <v>1</v>
      </c>
      <c r="I21" s="12"/>
      <c r="J21" s="53">
        <f t="shared" si="0"/>
        <v>0</v>
      </c>
      <c r="K21" s="53">
        <f t="shared" si="1"/>
        <v>0</v>
      </c>
      <c r="L21" s="13"/>
    </row>
    <row r="22" spans="1:12" s="2" customFormat="1" ht="18" customHeight="1">
      <c r="A22" s="14" t="s">
        <v>22</v>
      </c>
      <c r="B22" s="10" t="s">
        <v>4</v>
      </c>
      <c r="C22" s="10"/>
      <c r="D22" s="15"/>
      <c r="E22" s="40">
        <v>40799</v>
      </c>
      <c r="F22" s="12"/>
      <c r="G22" s="12">
        <v>1000000</v>
      </c>
      <c r="H22" s="12">
        <v>1</v>
      </c>
      <c r="I22" s="12">
        <v>10</v>
      </c>
      <c r="J22" s="53">
        <f t="shared" si="0"/>
        <v>1000000</v>
      </c>
      <c r="K22" s="53">
        <f t="shared" si="1"/>
        <v>10000000</v>
      </c>
      <c r="L22" s="13"/>
    </row>
    <row r="23" spans="1:12" s="2" customFormat="1" ht="18" customHeight="1">
      <c r="A23" s="14" t="s">
        <v>126</v>
      </c>
      <c r="B23" s="10" t="s">
        <v>127</v>
      </c>
      <c r="C23" s="10"/>
      <c r="D23" s="15"/>
      <c r="E23" s="40">
        <v>40799</v>
      </c>
      <c r="F23" s="12"/>
      <c r="G23" s="12"/>
      <c r="H23" s="12">
        <v>1</v>
      </c>
      <c r="I23" s="12"/>
      <c r="J23" s="53">
        <f t="shared" si="0"/>
        <v>0</v>
      </c>
      <c r="K23" s="53">
        <f t="shared" si="1"/>
        <v>0</v>
      </c>
      <c r="L23" s="13"/>
    </row>
    <row r="24" spans="1:12" s="2" customFormat="1" ht="57.75" customHeight="1">
      <c r="A24" s="16">
        <v>4</v>
      </c>
      <c r="B24" s="10" t="s">
        <v>33</v>
      </c>
      <c r="C24" s="10"/>
      <c r="D24" s="15"/>
      <c r="E24" s="40">
        <v>40799</v>
      </c>
      <c r="F24" s="12"/>
      <c r="G24" s="12"/>
      <c r="H24" s="12"/>
      <c r="I24" s="12"/>
      <c r="J24" s="53"/>
      <c r="K24" s="53">
        <f t="shared" si="1"/>
        <v>0</v>
      </c>
      <c r="L24" s="13"/>
    </row>
    <row r="25" spans="1:12" s="2" customFormat="1" ht="22.5" customHeight="1">
      <c r="A25" s="8">
        <v>5</v>
      </c>
      <c r="B25" s="10" t="s">
        <v>32</v>
      </c>
      <c r="C25" s="10"/>
      <c r="D25" s="15"/>
      <c r="E25" s="40">
        <v>40799</v>
      </c>
      <c r="F25" s="12"/>
      <c r="G25" s="12"/>
      <c r="H25" s="12">
        <v>1</v>
      </c>
      <c r="I25" s="12"/>
      <c r="J25" s="53">
        <f>G25+F25+(D25*E25)</f>
        <v>0</v>
      </c>
      <c r="K25" s="53">
        <f t="shared" si="1"/>
        <v>0</v>
      </c>
      <c r="L25" s="13"/>
    </row>
    <row r="26" spans="1:12" s="2" customFormat="1" ht="18" customHeight="1">
      <c r="A26" s="16">
        <v>6</v>
      </c>
      <c r="B26" s="9" t="s">
        <v>9</v>
      </c>
      <c r="C26" s="10" t="s">
        <v>8</v>
      </c>
      <c r="D26" s="15">
        <v>2</v>
      </c>
      <c r="E26" s="40">
        <v>40799</v>
      </c>
      <c r="F26" s="12"/>
      <c r="G26" s="12"/>
      <c r="H26" s="12">
        <v>1</v>
      </c>
      <c r="I26" s="85">
        <v>10</v>
      </c>
      <c r="J26" s="53">
        <f>G26+F26+(D26*E26)</f>
        <v>81598</v>
      </c>
      <c r="K26" s="53">
        <f t="shared" si="1"/>
        <v>815980</v>
      </c>
      <c r="L26" s="13"/>
    </row>
    <row r="27" spans="1:12" s="2" customFormat="1" ht="18" customHeight="1">
      <c r="A27" s="17"/>
      <c r="B27" s="10"/>
      <c r="C27" s="10" t="s">
        <v>91</v>
      </c>
      <c r="D27" s="15">
        <v>0</v>
      </c>
      <c r="E27" s="40">
        <v>40799</v>
      </c>
      <c r="F27" s="12"/>
      <c r="G27" s="12">
        <v>2000</v>
      </c>
      <c r="H27" s="12">
        <v>1</v>
      </c>
      <c r="I27" s="84">
        <v>10</v>
      </c>
      <c r="J27" s="53">
        <v>0</v>
      </c>
      <c r="K27" s="53">
        <f>J27*I27*H27</f>
        <v>0</v>
      </c>
      <c r="L27" s="13" t="s">
        <v>125</v>
      </c>
    </row>
    <row r="28" spans="1:12" s="2" customFormat="1" ht="15.75">
      <c r="A28" s="17"/>
      <c r="B28" s="10"/>
      <c r="C28" s="10" t="s">
        <v>20</v>
      </c>
      <c r="D28" s="15"/>
      <c r="E28" s="40">
        <v>40799</v>
      </c>
      <c r="F28" s="12"/>
      <c r="G28" s="12"/>
      <c r="H28" s="12">
        <v>1</v>
      </c>
      <c r="I28" s="12"/>
      <c r="J28" s="53">
        <f>G28+F28+(D28*E28)</f>
        <v>0</v>
      </c>
      <c r="K28" s="53">
        <f t="shared" si="1"/>
        <v>0</v>
      </c>
      <c r="L28" s="13"/>
    </row>
    <row r="29" spans="1:12" s="2" customFormat="1" ht="18" customHeight="1">
      <c r="A29" s="18"/>
      <c r="B29" s="10"/>
      <c r="C29" s="10" t="s">
        <v>6</v>
      </c>
      <c r="D29" s="15"/>
      <c r="E29" s="40">
        <v>40799</v>
      </c>
      <c r="F29" s="12"/>
      <c r="G29" s="12"/>
      <c r="H29" s="12">
        <v>1</v>
      </c>
      <c r="I29" s="12"/>
      <c r="J29" s="53">
        <f>G29+F29+(D29*E29)</f>
        <v>0</v>
      </c>
      <c r="K29" s="53">
        <f t="shared" si="1"/>
        <v>0</v>
      </c>
      <c r="L29" s="13"/>
    </row>
    <row r="30" spans="1:12" s="2" customFormat="1" ht="18" customHeight="1" thickBot="1">
      <c r="A30" s="19"/>
      <c r="B30" s="121" t="s">
        <v>1</v>
      </c>
      <c r="C30" s="122"/>
      <c r="D30" s="20"/>
      <c r="E30" s="21"/>
      <c r="F30" s="21">
        <f>SUM(F12:F24)</f>
        <v>0</v>
      </c>
      <c r="G30" s="21">
        <f>SUM(G12:G24)</f>
        <v>1062000</v>
      </c>
      <c r="H30" s="22"/>
      <c r="I30" s="21"/>
      <c r="J30" s="54">
        <f>SUM(J12:J29)</f>
        <v>3550739</v>
      </c>
      <c r="K30" s="54">
        <f>SUM(K13:K29)</f>
        <v>35507390</v>
      </c>
      <c r="L30" s="23"/>
    </row>
    <row r="31" spans="1:12" s="2" customFormat="1" ht="18" customHeight="1">
      <c r="A31" s="26"/>
      <c r="B31" s="27"/>
      <c r="C31" s="27"/>
      <c r="D31" s="28"/>
      <c r="E31" s="29"/>
      <c r="F31" s="29"/>
      <c r="G31" s="29"/>
      <c r="H31" s="30"/>
      <c r="I31" s="29"/>
      <c r="J31" s="29"/>
      <c r="K31" s="29"/>
      <c r="L31" s="29"/>
    </row>
    <row r="32" spans="1:12" s="2" customFormat="1" ht="19.5" customHeight="1">
      <c r="A32" s="37" t="s">
        <v>11</v>
      </c>
      <c r="B32" s="120" t="s">
        <v>35</v>
      </c>
      <c r="C32" s="120"/>
      <c r="D32" s="120"/>
      <c r="E32" s="120"/>
      <c r="F32" s="120"/>
      <c r="G32" s="120"/>
      <c r="H32" s="120"/>
      <c r="I32" s="120"/>
      <c r="J32" s="120"/>
      <c r="K32" s="120"/>
      <c r="L32" s="120"/>
    </row>
    <row r="33" spans="1:12" s="2" customFormat="1" ht="19.5" customHeight="1" thickBot="1">
      <c r="A33" s="86"/>
      <c r="B33" s="38"/>
      <c r="C33" s="38"/>
      <c r="D33" s="87"/>
      <c r="E33" s="88"/>
      <c r="F33" s="38"/>
      <c r="G33" s="38"/>
      <c r="H33" s="38"/>
      <c r="I33" s="38"/>
      <c r="J33" s="38"/>
      <c r="K33" s="38"/>
      <c r="L33" s="38"/>
    </row>
    <row r="34" spans="1:12" s="2" customFormat="1" ht="110.25">
      <c r="A34" s="3" t="s">
        <v>0</v>
      </c>
      <c r="B34" s="4" t="s">
        <v>15</v>
      </c>
      <c r="C34" s="4" t="s">
        <v>17</v>
      </c>
      <c r="D34" s="5" t="s">
        <v>26</v>
      </c>
      <c r="E34" s="6" t="s">
        <v>27</v>
      </c>
      <c r="F34" s="7" t="s">
        <v>28</v>
      </c>
      <c r="G34" s="5" t="s">
        <v>29</v>
      </c>
      <c r="H34" s="5" t="s">
        <v>18</v>
      </c>
      <c r="I34" s="5" t="s">
        <v>16</v>
      </c>
      <c r="J34" s="5" t="s">
        <v>30</v>
      </c>
      <c r="K34" s="5" t="s">
        <v>31</v>
      </c>
      <c r="L34" s="25" t="s">
        <v>5</v>
      </c>
    </row>
    <row r="35" spans="1:12" s="2" customFormat="1" ht="19.5" customHeight="1">
      <c r="A35" s="8">
        <v>1</v>
      </c>
      <c r="B35" s="9" t="s">
        <v>2</v>
      </c>
      <c r="C35" s="10"/>
      <c r="D35" s="11"/>
      <c r="E35" s="75"/>
      <c r="F35" s="12"/>
      <c r="G35" s="12"/>
      <c r="H35" s="12"/>
      <c r="I35" s="12"/>
      <c r="J35" s="12"/>
      <c r="K35" s="12"/>
      <c r="L35" s="13"/>
    </row>
    <row r="36" spans="1:12" s="2" customFormat="1" ht="47.25">
      <c r="A36" s="14" t="s">
        <v>14</v>
      </c>
      <c r="B36" s="76" t="s">
        <v>116</v>
      </c>
      <c r="C36" s="10" t="s">
        <v>117</v>
      </c>
      <c r="D36" s="15">
        <v>0</v>
      </c>
      <c r="E36" s="40">
        <v>40799</v>
      </c>
      <c r="F36" s="12"/>
      <c r="G36" s="12">
        <v>0</v>
      </c>
      <c r="H36" s="12">
        <v>0</v>
      </c>
      <c r="I36" s="12">
        <v>0</v>
      </c>
      <c r="J36" s="12">
        <v>0</v>
      </c>
      <c r="K36" s="53">
        <f aca="true" t="shared" si="2" ref="K36:K49">J36*I36*H36</f>
        <v>0</v>
      </c>
      <c r="L36" s="13" t="s">
        <v>118</v>
      </c>
    </row>
    <row r="37" spans="1:12" s="2" customFormat="1" ht="126">
      <c r="A37" s="16">
        <v>1.2</v>
      </c>
      <c r="B37" s="79" t="s">
        <v>119</v>
      </c>
      <c r="C37" s="10" t="s">
        <v>92</v>
      </c>
      <c r="D37" s="15">
        <v>0</v>
      </c>
      <c r="E37" s="40">
        <v>40799</v>
      </c>
      <c r="F37" s="12"/>
      <c r="G37" s="12">
        <v>0</v>
      </c>
      <c r="H37" s="12">
        <v>1</v>
      </c>
      <c r="I37" s="81">
        <v>3</v>
      </c>
      <c r="J37" s="53">
        <f>G37+F37+(D37*E37)</f>
        <v>0</v>
      </c>
      <c r="K37" s="53">
        <f t="shared" si="2"/>
        <v>0</v>
      </c>
      <c r="L37" s="82" t="s">
        <v>123</v>
      </c>
    </row>
    <row r="38" spans="1:14" s="2" customFormat="1" ht="94.5">
      <c r="A38" s="14">
        <v>1.3</v>
      </c>
      <c r="B38" s="79" t="s">
        <v>121</v>
      </c>
      <c r="C38" s="10" t="s">
        <v>122</v>
      </c>
      <c r="D38" s="15">
        <v>0</v>
      </c>
      <c r="E38" s="40">
        <v>40799</v>
      </c>
      <c r="F38" s="12"/>
      <c r="G38" s="12">
        <v>0</v>
      </c>
      <c r="H38" s="12">
        <v>1</v>
      </c>
      <c r="I38" s="83">
        <v>3</v>
      </c>
      <c r="J38" s="53">
        <f>G38+F38+(D38*E38)</f>
        <v>0</v>
      </c>
      <c r="K38" s="53">
        <f t="shared" si="2"/>
        <v>0</v>
      </c>
      <c r="L38" s="82" t="s">
        <v>123</v>
      </c>
      <c r="N38" s="2">
        <v>0</v>
      </c>
    </row>
    <row r="39" spans="1:12" s="2" customFormat="1" ht="47.25">
      <c r="A39" s="16">
        <v>1.4</v>
      </c>
      <c r="B39" s="79" t="s">
        <v>130</v>
      </c>
      <c r="C39" s="10"/>
      <c r="D39" s="15">
        <v>0</v>
      </c>
      <c r="E39" s="40">
        <v>40799</v>
      </c>
      <c r="F39" s="12"/>
      <c r="G39" s="12">
        <v>0</v>
      </c>
      <c r="H39" s="12">
        <v>1</v>
      </c>
      <c r="I39" s="89">
        <v>3</v>
      </c>
      <c r="J39" s="53">
        <f aca="true" t="shared" si="3" ref="J39:J46">G39+F39+(D39*E39)</f>
        <v>0</v>
      </c>
      <c r="K39" s="53">
        <f t="shared" si="2"/>
        <v>0</v>
      </c>
      <c r="L39" s="13" t="s">
        <v>129</v>
      </c>
    </row>
    <row r="40" spans="1:12" s="2" customFormat="1" ht="15.75">
      <c r="A40" s="8">
        <v>2</v>
      </c>
      <c r="B40" s="9" t="s">
        <v>7</v>
      </c>
      <c r="C40" s="10" t="s">
        <v>8</v>
      </c>
      <c r="D40" s="15">
        <v>0</v>
      </c>
      <c r="E40" s="40">
        <v>40799</v>
      </c>
      <c r="F40" s="12"/>
      <c r="G40" s="12">
        <v>0</v>
      </c>
      <c r="H40" s="12">
        <v>1</v>
      </c>
      <c r="I40" s="84">
        <v>3</v>
      </c>
      <c r="J40" s="53">
        <f t="shared" si="3"/>
        <v>0</v>
      </c>
      <c r="K40" s="53">
        <f t="shared" si="2"/>
        <v>0</v>
      </c>
      <c r="L40" s="13"/>
    </row>
    <row r="41" spans="1:12" s="2" customFormat="1" ht="19.5" customHeight="1">
      <c r="A41" s="16"/>
      <c r="B41" s="10"/>
      <c r="C41" s="10" t="s">
        <v>91</v>
      </c>
      <c r="D41" s="15">
        <v>0</v>
      </c>
      <c r="E41" s="40">
        <v>40799</v>
      </c>
      <c r="F41" s="12"/>
      <c r="G41" s="12">
        <v>0</v>
      </c>
      <c r="H41" s="12">
        <v>1</v>
      </c>
      <c r="I41" s="83">
        <v>3</v>
      </c>
      <c r="J41" s="53">
        <f t="shared" si="3"/>
        <v>0</v>
      </c>
      <c r="K41" s="53">
        <f t="shared" si="2"/>
        <v>0</v>
      </c>
      <c r="L41" s="13" t="s">
        <v>125</v>
      </c>
    </row>
    <row r="42" spans="1:12" s="2" customFormat="1" ht="19.5" customHeight="1">
      <c r="A42" s="16"/>
      <c r="B42" s="10"/>
      <c r="C42" s="10" t="s">
        <v>20</v>
      </c>
      <c r="D42" s="15"/>
      <c r="E42" s="40">
        <v>40799</v>
      </c>
      <c r="F42" s="12"/>
      <c r="G42" s="12">
        <v>0</v>
      </c>
      <c r="H42" s="12">
        <v>1</v>
      </c>
      <c r="I42" s="12"/>
      <c r="J42" s="53">
        <f t="shared" si="3"/>
        <v>0</v>
      </c>
      <c r="K42" s="53">
        <f t="shared" si="2"/>
        <v>0</v>
      </c>
      <c r="L42" s="13"/>
    </row>
    <row r="43" spans="1:12" s="2" customFormat="1" ht="19.5" customHeight="1">
      <c r="A43" s="8">
        <v>3</v>
      </c>
      <c r="B43" s="9" t="s">
        <v>21</v>
      </c>
      <c r="C43" s="10"/>
      <c r="D43" s="15"/>
      <c r="E43" s="40">
        <v>40799</v>
      </c>
      <c r="F43" s="12"/>
      <c r="G43" s="12">
        <v>0</v>
      </c>
      <c r="H43" s="12">
        <v>1</v>
      </c>
      <c r="I43" s="12"/>
      <c r="J43" s="53">
        <f t="shared" si="3"/>
        <v>0</v>
      </c>
      <c r="K43" s="53">
        <f t="shared" si="2"/>
        <v>0</v>
      </c>
      <c r="L43" s="13"/>
    </row>
    <row r="44" spans="1:12" s="2" customFormat="1" ht="15.75">
      <c r="A44" s="14" t="s">
        <v>23</v>
      </c>
      <c r="B44" s="10" t="s">
        <v>3</v>
      </c>
      <c r="C44" s="10"/>
      <c r="D44" s="15"/>
      <c r="E44" s="40">
        <v>40799</v>
      </c>
      <c r="F44" s="12"/>
      <c r="G44" s="12">
        <v>0</v>
      </c>
      <c r="H44" s="12">
        <v>1</v>
      </c>
      <c r="I44" s="12"/>
      <c r="J44" s="53">
        <f t="shared" si="3"/>
        <v>0</v>
      </c>
      <c r="K44" s="53">
        <f t="shared" si="2"/>
        <v>0</v>
      </c>
      <c r="L44" s="13"/>
    </row>
    <row r="45" spans="1:12" s="2" customFormat="1" ht="19.5" customHeight="1">
      <c r="A45" s="14" t="s">
        <v>22</v>
      </c>
      <c r="B45" s="10" t="s">
        <v>4</v>
      </c>
      <c r="C45" s="10"/>
      <c r="D45" s="15"/>
      <c r="E45" s="40">
        <v>40799</v>
      </c>
      <c r="F45" s="12"/>
      <c r="G45" s="12">
        <v>0</v>
      </c>
      <c r="H45" s="12">
        <v>1</v>
      </c>
      <c r="I45" s="12"/>
      <c r="J45" s="53">
        <f t="shared" si="3"/>
        <v>0</v>
      </c>
      <c r="K45" s="53">
        <f t="shared" si="2"/>
        <v>0</v>
      </c>
      <c r="L45" s="13"/>
    </row>
    <row r="46" spans="1:12" s="2" customFormat="1" ht="19.5" customHeight="1">
      <c r="A46" s="14" t="s">
        <v>126</v>
      </c>
      <c r="B46" s="10" t="s">
        <v>127</v>
      </c>
      <c r="C46" s="10"/>
      <c r="D46" s="15"/>
      <c r="E46" s="40">
        <v>40799</v>
      </c>
      <c r="F46" s="12"/>
      <c r="G46" s="12">
        <v>0</v>
      </c>
      <c r="H46" s="12">
        <v>1</v>
      </c>
      <c r="I46" s="12"/>
      <c r="J46" s="53">
        <f t="shared" si="3"/>
        <v>0</v>
      </c>
      <c r="K46" s="53">
        <f t="shared" si="2"/>
        <v>0</v>
      </c>
      <c r="L46" s="13"/>
    </row>
    <row r="47" spans="1:12" s="2" customFormat="1" ht="47.25">
      <c r="A47" s="16">
        <v>4</v>
      </c>
      <c r="B47" s="10" t="s">
        <v>33</v>
      </c>
      <c r="C47" s="10"/>
      <c r="D47" s="15"/>
      <c r="E47" s="40">
        <v>40799</v>
      </c>
      <c r="F47" s="12"/>
      <c r="G47" s="12"/>
      <c r="H47" s="12"/>
      <c r="I47" s="12"/>
      <c r="J47" s="53"/>
      <c r="K47" s="53">
        <f t="shared" si="2"/>
        <v>0</v>
      </c>
      <c r="L47" s="13"/>
    </row>
    <row r="48" spans="1:12" s="2" customFormat="1" ht="19.5" customHeight="1">
      <c r="A48" s="8">
        <v>5</v>
      </c>
      <c r="B48" s="10" t="s">
        <v>32</v>
      </c>
      <c r="C48" s="10"/>
      <c r="D48" s="15"/>
      <c r="E48" s="40">
        <v>40799</v>
      </c>
      <c r="F48" s="12"/>
      <c r="G48" s="12"/>
      <c r="H48" s="12">
        <v>1</v>
      </c>
      <c r="I48" s="12"/>
      <c r="J48" s="53">
        <f>G48+F48+(D48*E48)</f>
        <v>0</v>
      </c>
      <c r="K48" s="53">
        <f t="shared" si="2"/>
        <v>0</v>
      </c>
      <c r="L48" s="13"/>
    </row>
    <row r="49" spans="1:12" s="2" customFormat="1" ht="19.5" customHeight="1">
      <c r="A49" s="16">
        <v>6</v>
      </c>
      <c r="B49" s="9" t="s">
        <v>9</v>
      </c>
      <c r="C49" s="10" t="s">
        <v>8</v>
      </c>
      <c r="D49" s="15">
        <v>0</v>
      </c>
      <c r="E49" s="40">
        <v>40799</v>
      </c>
      <c r="F49" s="12"/>
      <c r="G49" s="12"/>
      <c r="H49" s="12">
        <v>1</v>
      </c>
      <c r="I49" s="85">
        <v>0</v>
      </c>
      <c r="J49" s="53">
        <f>G49+F49+(D49*E49)</f>
        <v>0</v>
      </c>
      <c r="K49" s="53">
        <f t="shared" si="2"/>
        <v>0</v>
      </c>
      <c r="L49" s="13"/>
    </row>
    <row r="50" spans="1:12" s="2" customFormat="1" ht="19.5" customHeight="1">
      <c r="A50" s="17"/>
      <c r="B50" s="10"/>
      <c r="C50" s="10" t="s">
        <v>91</v>
      </c>
      <c r="D50" s="15">
        <v>0</v>
      </c>
      <c r="E50" s="40">
        <v>40799</v>
      </c>
      <c r="F50" s="12"/>
      <c r="G50" s="12">
        <v>0</v>
      </c>
      <c r="H50" s="12">
        <v>1</v>
      </c>
      <c r="I50" s="84">
        <v>0</v>
      </c>
      <c r="J50" s="53">
        <v>0</v>
      </c>
      <c r="K50" s="53">
        <f>J50*I50*H50</f>
        <v>0</v>
      </c>
      <c r="L50" s="13" t="s">
        <v>125</v>
      </c>
    </row>
    <row r="51" spans="1:12" s="2" customFormat="1" ht="19.5" customHeight="1">
      <c r="A51" s="17"/>
      <c r="B51" s="10"/>
      <c r="C51" s="10" t="s">
        <v>20</v>
      </c>
      <c r="D51" s="15"/>
      <c r="E51" s="40">
        <v>40799</v>
      </c>
      <c r="F51" s="12"/>
      <c r="G51" s="12"/>
      <c r="H51" s="12">
        <v>1</v>
      </c>
      <c r="I51" s="12"/>
      <c r="J51" s="53">
        <f>G51+F51+(D51*E51)</f>
        <v>0</v>
      </c>
      <c r="K51" s="53">
        <f>J51*I51*H51</f>
        <v>0</v>
      </c>
      <c r="L51" s="13"/>
    </row>
    <row r="52" spans="1:12" s="2" customFormat="1" ht="19.5" customHeight="1">
      <c r="A52" s="18"/>
      <c r="B52" s="10"/>
      <c r="C52" s="10" t="s">
        <v>6</v>
      </c>
      <c r="D52" s="15"/>
      <c r="E52" s="40">
        <v>40799</v>
      </c>
      <c r="F52" s="12"/>
      <c r="G52" s="12"/>
      <c r="H52" s="12">
        <v>1</v>
      </c>
      <c r="I52" s="12"/>
      <c r="J52" s="53">
        <f>G52+F52+(D52*E52)</f>
        <v>0</v>
      </c>
      <c r="K52" s="53">
        <f>J52*I52*H52</f>
        <v>0</v>
      </c>
      <c r="L52" s="13"/>
    </row>
    <row r="53" spans="1:12" s="2" customFormat="1" ht="19.5" customHeight="1" thickBot="1">
      <c r="A53" s="19"/>
      <c r="B53" s="121" t="s">
        <v>1</v>
      </c>
      <c r="C53" s="122"/>
      <c r="D53" s="20"/>
      <c r="E53" s="21"/>
      <c r="F53" s="21">
        <f>SUM(F35:F49)</f>
        <v>0</v>
      </c>
      <c r="G53" s="21">
        <f>SUM(G35:G49)</f>
        <v>0</v>
      </c>
      <c r="H53" s="22"/>
      <c r="I53" s="21"/>
      <c r="J53" s="54">
        <f>SUM(J35:J52)</f>
        <v>0</v>
      </c>
      <c r="K53" s="54">
        <f>SUM(K35:K52)</f>
        <v>0</v>
      </c>
      <c r="L53" s="23"/>
    </row>
    <row r="54" spans="1:12" s="2" customFormat="1" ht="19.5" customHeight="1">
      <c r="A54" s="26"/>
      <c r="B54" s="27"/>
      <c r="C54" s="27"/>
      <c r="D54" s="28"/>
      <c r="E54" s="29"/>
      <c r="F54" s="29"/>
      <c r="G54" s="29"/>
      <c r="H54" s="30"/>
      <c r="I54" s="29"/>
      <c r="J54" s="94"/>
      <c r="K54" s="94"/>
      <c r="L54" s="29"/>
    </row>
    <row r="55" spans="1:12" s="2" customFormat="1" ht="15.75">
      <c r="A55" s="26"/>
      <c r="B55" s="27"/>
      <c r="C55" s="27"/>
      <c r="D55" s="28"/>
      <c r="E55" s="29"/>
      <c r="F55" s="29"/>
      <c r="G55" s="29"/>
      <c r="H55" s="30"/>
      <c r="I55" s="29"/>
      <c r="J55" s="94"/>
      <c r="K55" s="94"/>
      <c r="L55" s="29"/>
    </row>
    <row r="56" spans="1:12" s="2" customFormat="1" ht="19.5" customHeight="1">
      <c r="A56" s="37" t="s">
        <v>13</v>
      </c>
      <c r="B56" s="120" t="s">
        <v>25</v>
      </c>
      <c r="C56" s="120"/>
      <c r="D56" s="120"/>
      <c r="E56" s="120"/>
      <c r="F56" s="120"/>
      <c r="G56" s="120"/>
      <c r="H56" s="120"/>
      <c r="I56" s="120"/>
      <c r="J56" s="120"/>
      <c r="K56" s="120"/>
      <c r="L56" s="120"/>
    </row>
    <row r="57" spans="1:12" s="2" customFormat="1" ht="15.75">
      <c r="A57" s="46"/>
      <c r="B57" s="46"/>
      <c r="C57" s="46"/>
      <c r="D57" s="46"/>
      <c r="E57" s="46"/>
      <c r="F57" s="46"/>
      <c r="G57" s="46"/>
      <c r="H57" s="46"/>
      <c r="I57" s="46"/>
      <c r="J57" s="46"/>
      <c r="K57" s="46"/>
      <c r="L57" s="46"/>
    </row>
    <row r="58" spans="1:12" s="2" customFormat="1" ht="15.75">
      <c r="A58" s="46"/>
      <c r="B58" s="46"/>
      <c r="C58" s="46"/>
      <c r="D58" s="46"/>
      <c r="E58" s="46"/>
      <c r="F58" s="46"/>
      <c r="G58" s="46"/>
      <c r="H58" s="46"/>
      <c r="I58" s="46"/>
      <c r="J58" s="46"/>
      <c r="K58" s="46"/>
      <c r="L58" s="46"/>
    </row>
    <row r="59" spans="1:12" s="2" customFormat="1" ht="15.75">
      <c r="A59" s="46"/>
      <c r="B59" s="46"/>
      <c r="C59" s="46"/>
      <c r="D59" s="46"/>
      <c r="E59" s="46"/>
      <c r="F59" s="46"/>
      <c r="G59" s="46"/>
      <c r="H59" s="46"/>
      <c r="I59" s="46"/>
      <c r="J59" s="46"/>
      <c r="K59" s="46"/>
      <c r="L59" s="46"/>
    </row>
    <row r="60" spans="1:12" s="2" customFormat="1" ht="15.75" hidden="1">
      <c r="A60" s="46"/>
      <c r="B60" s="46"/>
      <c r="C60" s="46"/>
      <c r="D60" s="46"/>
      <c r="E60" s="46"/>
      <c r="F60" s="46"/>
      <c r="G60" s="46"/>
      <c r="H60" s="46"/>
      <c r="I60" s="46"/>
      <c r="J60" s="46"/>
      <c r="K60" s="46"/>
      <c r="L60" s="46"/>
    </row>
    <row r="61" spans="1:12" s="2" customFormat="1" ht="19.5" customHeight="1">
      <c r="A61" s="46"/>
      <c r="B61" s="46"/>
      <c r="C61" s="46"/>
      <c r="D61" s="46"/>
      <c r="E61" s="46"/>
      <c r="F61" s="46"/>
      <c r="G61" s="46"/>
      <c r="H61" s="46"/>
      <c r="I61" s="46"/>
      <c r="J61" s="46"/>
      <c r="K61" s="46"/>
      <c r="L61" s="46"/>
    </row>
    <row r="62" spans="1:12" s="2" customFormat="1" ht="19.5" customHeight="1">
      <c r="A62" s="46"/>
      <c r="B62" s="46"/>
      <c r="C62" s="46"/>
      <c r="D62" s="46"/>
      <c r="E62" s="46"/>
      <c r="F62" s="46"/>
      <c r="G62" s="46"/>
      <c r="H62" s="46"/>
      <c r="I62" s="46"/>
      <c r="J62" s="46"/>
      <c r="K62" s="46"/>
      <c r="L62" s="46"/>
    </row>
    <row r="63" spans="1:12" s="2" customFormat="1" ht="19.5" customHeight="1">
      <c r="A63" s="46"/>
      <c r="B63" s="46"/>
      <c r="C63" s="46"/>
      <c r="D63" s="46"/>
      <c r="E63" s="46"/>
      <c r="F63" s="46"/>
      <c r="G63" s="46"/>
      <c r="H63" s="46"/>
      <c r="I63" s="46"/>
      <c r="J63" s="46"/>
      <c r="K63" s="46"/>
      <c r="L63" s="46"/>
    </row>
    <row r="64" spans="1:12" s="2" customFormat="1" ht="19.5" customHeight="1">
      <c r="A64" s="46"/>
      <c r="B64" s="46"/>
      <c r="C64" s="46"/>
      <c r="D64" s="46"/>
      <c r="E64" s="46"/>
      <c r="F64" s="46"/>
      <c r="G64" s="46"/>
      <c r="H64" s="46"/>
      <c r="I64" s="46"/>
      <c r="J64" s="46"/>
      <c r="K64" s="46"/>
      <c r="L64" s="46"/>
    </row>
    <row r="65" spans="1:12" s="2" customFormat="1" ht="29.25" customHeight="1">
      <c r="A65" s="46"/>
      <c r="B65" s="46"/>
      <c r="C65" s="46"/>
      <c r="D65" s="46"/>
      <c r="E65" s="46"/>
      <c r="F65" s="46"/>
      <c r="G65" s="46"/>
      <c r="H65" s="46"/>
      <c r="I65" s="46"/>
      <c r="J65" s="46"/>
      <c r="K65" s="46"/>
      <c r="L65" s="46"/>
    </row>
    <row r="66" spans="1:12" s="24" customFormat="1" ht="15.75">
      <c r="A66" s="46"/>
      <c r="B66" s="46"/>
      <c r="C66" s="46"/>
      <c r="D66" s="46"/>
      <c r="E66" s="46"/>
      <c r="F66" s="46"/>
      <c r="G66" s="46"/>
      <c r="H66" s="46"/>
      <c r="I66" s="46"/>
      <c r="J66" s="46"/>
      <c r="K66" s="46"/>
      <c r="L66" s="46"/>
    </row>
    <row r="67" spans="1:12" s="24" customFormat="1" ht="15.75">
      <c r="A67" s="46"/>
      <c r="B67" s="46"/>
      <c r="C67" s="46"/>
      <c r="D67" s="46"/>
      <c r="E67" s="46"/>
      <c r="F67" s="46"/>
      <c r="G67" s="46"/>
      <c r="H67" s="46"/>
      <c r="I67" s="46"/>
      <c r="J67" s="46"/>
      <c r="K67" s="46"/>
      <c r="L67" s="46"/>
    </row>
    <row r="68" spans="1:12" s="24" customFormat="1" ht="15.75">
      <c r="A68" s="46"/>
      <c r="B68" s="46"/>
      <c r="C68" s="46"/>
      <c r="D68" s="46"/>
      <c r="E68" s="46"/>
      <c r="F68" s="46"/>
      <c r="G68" s="46"/>
      <c r="H68" s="46"/>
      <c r="I68" s="46"/>
      <c r="J68" s="46"/>
      <c r="K68" s="46"/>
      <c r="L68" s="46"/>
    </row>
    <row r="69" spans="1:12" s="24" customFormat="1" ht="15.75">
      <c r="A69" s="46"/>
      <c r="B69" s="46"/>
      <c r="C69" s="46"/>
      <c r="D69" s="46"/>
      <c r="E69" s="46"/>
      <c r="F69" s="46"/>
      <c r="G69" s="46"/>
      <c r="H69" s="46"/>
      <c r="I69" s="46"/>
      <c r="J69" s="46"/>
      <c r="K69" s="46"/>
      <c r="L69" s="46"/>
    </row>
    <row r="70" spans="1:12" s="24" customFormat="1" ht="15.75">
      <c r="A70" s="46"/>
      <c r="B70" s="46"/>
      <c r="C70" s="46"/>
      <c r="D70" s="46"/>
      <c r="E70" s="46"/>
      <c r="F70" s="46"/>
      <c r="G70" s="46"/>
      <c r="H70" s="46"/>
      <c r="I70" s="46"/>
      <c r="J70" s="46"/>
      <c r="K70" s="46"/>
      <c r="L70" s="46"/>
    </row>
    <row r="71" spans="1:12" s="24" customFormat="1" ht="15.75">
      <c r="A71" s="46"/>
      <c r="B71" s="46"/>
      <c r="C71" s="46"/>
      <c r="D71" s="46"/>
      <c r="E71" s="46"/>
      <c r="F71" s="46"/>
      <c r="G71" s="46"/>
      <c r="H71" s="46"/>
      <c r="I71" s="46"/>
      <c r="J71" s="46"/>
      <c r="K71" s="46"/>
      <c r="L71" s="46"/>
    </row>
    <row r="72" spans="1:12" s="24" customFormat="1" ht="15.75">
      <c r="A72" s="46"/>
      <c r="B72" s="46"/>
      <c r="C72" s="46"/>
      <c r="D72" s="46"/>
      <c r="E72" s="46"/>
      <c r="F72" s="46"/>
      <c r="G72" s="46"/>
      <c r="H72" s="46"/>
      <c r="I72" s="46"/>
      <c r="J72" s="46"/>
      <c r="K72" s="46"/>
      <c r="L72" s="46"/>
    </row>
    <row r="73" spans="1:12" s="24" customFormat="1" ht="15.75">
      <c r="A73" s="46"/>
      <c r="B73" s="46"/>
      <c r="C73" s="46"/>
      <c r="D73" s="46"/>
      <c r="E73" s="46"/>
      <c r="F73" s="46"/>
      <c r="G73" s="46"/>
      <c r="H73" s="46"/>
      <c r="I73" s="46"/>
      <c r="J73" s="46"/>
      <c r="K73" s="46"/>
      <c r="L73" s="46"/>
    </row>
    <row r="74" spans="1:12" s="24" customFormat="1" ht="15.75">
      <c r="A74" s="46"/>
      <c r="B74" s="46"/>
      <c r="C74" s="46"/>
      <c r="D74" s="46"/>
      <c r="E74" s="46"/>
      <c r="F74" s="46"/>
      <c r="G74" s="46"/>
      <c r="H74" s="46"/>
      <c r="I74" s="46"/>
      <c r="J74" s="46"/>
      <c r="K74" s="47"/>
      <c r="L74" s="47"/>
    </row>
    <row r="75" spans="1:12" s="24" customFormat="1" ht="60.75" customHeight="1">
      <c r="A75" s="46"/>
      <c r="B75" s="46"/>
      <c r="C75" s="46"/>
      <c r="D75" s="46"/>
      <c r="E75" s="46"/>
      <c r="F75" s="46"/>
      <c r="G75" s="46"/>
      <c r="H75" s="46"/>
      <c r="I75" s="46"/>
      <c r="J75" s="46"/>
      <c r="K75" s="47"/>
      <c r="L75" s="47"/>
    </row>
    <row r="76" spans="1:12" s="24" customFormat="1" ht="30" customHeight="1">
      <c r="A76" s="46"/>
      <c r="B76" s="46"/>
      <c r="C76" s="46"/>
      <c r="D76" s="46"/>
      <c r="E76" s="46"/>
      <c r="F76" s="46"/>
      <c r="G76" s="46"/>
      <c r="H76" s="46"/>
      <c r="I76" s="46"/>
      <c r="J76" s="46"/>
      <c r="K76" s="47"/>
      <c r="L76" s="47"/>
    </row>
    <row r="77" spans="1:12" s="24" customFormat="1" ht="15.75">
      <c r="A77" s="46"/>
      <c r="B77" s="46"/>
      <c r="C77" s="46"/>
      <c r="D77" s="46"/>
      <c r="E77" s="46"/>
      <c r="F77" s="46"/>
      <c r="G77" s="46"/>
      <c r="H77" s="46"/>
      <c r="I77" s="46"/>
      <c r="J77" s="46"/>
      <c r="K77" s="47"/>
      <c r="L77" s="47"/>
    </row>
    <row r="78" spans="1:12" s="24" customFormat="1" ht="15.75">
      <c r="A78" s="46"/>
      <c r="B78" s="46"/>
      <c r="C78" s="46"/>
      <c r="D78" s="46"/>
      <c r="E78" s="46"/>
      <c r="F78" s="46"/>
      <c r="G78" s="46"/>
      <c r="H78" s="46"/>
      <c r="I78" s="46"/>
      <c r="J78" s="46"/>
      <c r="K78" s="47"/>
      <c r="L78" s="47"/>
    </row>
    <row r="79" spans="1:12" s="24" customFormat="1" ht="15.75">
      <c r="A79" s="46"/>
      <c r="B79" s="46"/>
      <c r="C79" s="46"/>
      <c r="D79" s="46"/>
      <c r="E79" s="46"/>
      <c r="F79" s="46"/>
      <c r="G79" s="46"/>
      <c r="H79" s="46"/>
      <c r="I79" s="46"/>
      <c r="J79" s="46"/>
      <c r="K79" s="47"/>
      <c r="L79" s="47"/>
    </row>
    <row r="80" spans="1:12" s="24" customFormat="1" ht="15.75">
      <c r="A80" s="46"/>
      <c r="B80" s="46"/>
      <c r="C80" s="46"/>
      <c r="D80" s="46"/>
      <c r="E80" s="46"/>
      <c r="F80" s="46"/>
      <c r="G80" s="46"/>
      <c r="H80" s="46"/>
      <c r="I80" s="46"/>
      <c r="J80" s="46"/>
      <c r="K80" s="47"/>
      <c r="L80" s="47"/>
    </row>
    <row r="81" spans="1:12" s="24" customFormat="1" ht="15.75">
      <c r="A81" s="46"/>
      <c r="B81" s="46"/>
      <c r="C81" s="46"/>
      <c r="D81" s="46"/>
      <c r="E81" s="46"/>
      <c r="F81" s="46"/>
      <c r="G81" s="46"/>
      <c r="H81" s="46"/>
      <c r="I81" s="46"/>
      <c r="J81" s="46"/>
      <c r="K81" s="47"/>
      <c r="L81" s="47"/>
    </row>
    <row r="82" spans="1:12" s="24" customFormat="1" ht="15.75">
      <c r="A82" s="46"/>
      <c r="B82" s="46"/>
      <c r="C82" s="46"/>
      <c r="D82" s="46"/>
      <c r="E82" s="46"/>
      <c r="F82" s="46"/>
      <c r="G82" s="46"/>
      <c r="H82" s="46"/>
      <c r="I82" s="46"/>
      <c r="J82" s="46"/>
      <c r="K82" s="47"/>
      <c r="L82" s="47"/>
    </row>
    <row r="83" spans="1:12" s="24" customFormat="1" ht="15.75">
      <c r="A83" s="46"/>
      <c r="B83" s="46"/>
      <c r="C83" s="46"/>
      <c r="D83" s="46"/>
      <c r="E83" s="46"/>
      <c r="F83" s="46"/>
      <c r="G83" s="46"/>
      <c r="H83" s="46"/>
      <c r="I83" s="46"/>
      <c r="J83" s="46"/>
      <c r="K83" s="55"/>
      <c r="L83" s="55"/>
    </row>
    <row r="84" spans="1:12" s="24" customFormat="1" ht="15.75">
      <c r="A84" s="46"/>
      <c r="B84" s="46"/>
      <c r="C84" s="46"/>
      <c r="D84" s="46"/>
      <c r="E84" s="46"/>
      <c r="F84" s="46"/>
      <c r="G84" s="46"/>
      <c r="H84" s="46"/>
      <c r="I84" s="46"/>
      <c r="J84" s="46"/>
      <c r="K84" s="56">
        <f>$K$31</f>
        <v>0</v>
      </c>
      <c r="L84" s="55"/>
    </row>
    <row r="85" spans="1:12" s="24" customFormat="1" ht="15.75">
      <c r="A85" s="46"/>
      <c r="B85" s="46"/>
      <c r="C85" s="46"/>
      <c r="D85" s="46"/>
      <c r="E85" s="46"/>
      <c r="F85" s="46"/>
      <c r="G85" s="46"/>
      <c r="H85" s="46"/>
      <c r="I85" s="46"/>
      <c r="J85" s="46"/>
      <c r="K85" s="56">
        <f>$K$55</f>
        <v>0</v>
      </c>
      <c r="L85" s="57"/>
    </row>
    <row r="86" spans="1:12" s="24" customFormat="1" ht="15.75">
      <c r="A86" s="46"/>
      <c r="B86" s="46"/>
      <c r="C86" s="46"/>
      <c r="D86" s="46"/>
      <c r="E86" s="46"/>
      <c r="F86" s="46"/>
      <c r="G86" s="46"/>
      <c r="H86" s="46"/>
      <c r="I86" s="46"/>
      <c r="J86" s="46"/>
      <c r="K86" s="56">
        <f>K84-K85</f>
        <v>0</v>
      </c>
      <c r="L86" s="57" t="e">
        <f>K86/K84*100%</f>
        <v>#DIV/0!</v>
      </c>
    </row>
    <row r="87" spans="1:12" s="24" customFormat="1" ht="15.75">
      <c r="A87" s="46"/>
      <c r="B87" s="46"/>
      <c r="C87" s="46"/>
      <c r="D87" s="46"/>
      <c r="E87" s="46"/>
      <c r="F87" s="46"/>
      <c r="G87" s="46"/>
      <c r="H87" s="46"/>
      <c r="I87" s="46"/>
      <c r="J87" s="46"/>
      <c r="K87" s="55"/>
      <c r="L87" s="57" t="e">
        <f>K85/K84*100%</f>
        <v>#DIV/0!</v>
      </c>
    </row>
    <row r="88" spans="1:12" s="24" customFormat="1" ht="15.75">
      <c r="A88" s="46"/>
      <c r="B88" s="48"/>
      <c r="C88" s="46"/>
      <c r="D88" s="46"/>
      <c r="E88" s="46"/>
      <c r="F88" s="46"/>
      <c r="G88" s="46"/>
      <c r="H88" s="46"/>
      <c r="I88" s="46"/>
      <c r="J88" s="46"/>
      <c r="K88" s="49"/>
      <c r="L88" s="49"/>
    </row>
    <row r="89" spans="1:12" s="24" customFormat="1" ht="15.75">
      <c r="A89" s="46"/>
      <c r="B89" s="46"/>
      <c r="C89" s="46"/>
      <c r="D89" s="46"/>
      <c r="E89" s="46"/>
      <c r="F89" s="46"/>
      <c r="G89" s="46"/>
      <c r="H89" s="46"/>
      <c r="I89" s="46"/>
      <c r="J89" s="46"/>
      <c r="K89" s="47"/>
      <c r="L89" s="47"/>
    </row>
    <row r="90" spans="1:12" s="24" customFormat="1" ht="15.75">
      <c r="A90" s="46"/>
      <c r="B90" s="46"/>
      <c r="C90" s="46"/>
      <c r="D90" s="46"/>
      <c r="E90" s="46"/>
      <c r="F90" s="46"/>
      <c r="G90" s="46"/>
      <c r="H90" s="46"/>
      <c r="I90" s="46"/>
      <c r="J90" s="46"/>
      <c r="K90" s="47"/>
      <c r="L90" s="47"/>
    </row>
    <row r="91" spans="1:12" s="24" customFormat="1" ht="15.75">
      <c r="A91" s="46"/>
      <c r="B91" s="46"/>
      <c r="C91" s="46"/>
      <c r="D91" s="46"/>
      <c r="E91" s="46"/>
      <c r="F91" s="46"/>
      <c r="G91" s="46"/>
      <c r="H91" s="46"/>
      <c r="I91" s="46"/>
      <c r="J91" s="46"/>
      <c r="K91" s="47"/>
      <c r="L91" s="47"/>
    </row>
    <row r="92" spans="1:12" s="24" customFormat="1" ht="15.75">
      <c r="A92" s="46"/>
      <c r="B92" s="46"/>
      <c r="C92" s="46"/>
      <c r="D92" s="46"/>
      <c r="E92" s="46"/>
      <c r="F92" s="46"/>
      <c r="G92" s="46"/>
      <c r="H92" s="46"/>
      <c r="I92" s="46"/>
      <c r="J92" s="46"/>
      <c r="K92" s="55"/>
      <c r="L92" s="55"/>
    </row>
    <row r="93" spans="1:12" s="24" customFormat="1" ht="15.75">
      <c r="A93" s="46"/>
      <c r="B93" s="46"/>
      <c r="C93" s="46"/>
      <c r="D93" s="46"/>
      <c r="E93" s="46"/>
      <c r="F93" s="46"/>
      <c r="G93" s="46"/>
      <c r="H93" s="46"/>
      <c r="I93" s="46"/>
      <c r="J93" s="46"/>
      <c r="K93" s="56">
        <f>$K$32</f>
        <v>0</v>
      </c>
      <c r="L93" s="55"/>
    </row>
    <row r="94" spans="1:12" s="24" customFormat="1" ht="15.75">
      <c r="A94" s="46"/>
      <c r="B94" s="46"/>
      <c r="C94" s="46"/>
      <c r="D94" s="46"/>
      <c r="E94" s="46"/>
      <c r="F94" s="46"/>
      <c r="G94" s="46"/>
      <c r="H94" s="46"/>
      <c r="I94" s="46"/>
      <c r="J94" s="46"/>
      <c r="K94" s="56">
        <f>$K$57</f>
        <v>0</v>
      </c>
      <c r="L94" s="57"/>
    </row>
    <row r="95" spans="1:12" s="24" customFormat="1" ht="15.75">
      <c r="A95" s="46"/>
      <c r="B95" s="46"/>
      <c r="C95" s="46"/>
      <c r="D95" s="46"/>
      <c r="E95" s="46"/>
      <c r="F95" s="46"/>
      <c r="G95" s="46"/>
      <c r="H95" s="46"/>
      <c r="I95" s="46"/>
      <c r="J95" s="46"/>
      <c r="K95" s="56">
        <f>K93-K94</f>
        <v>0</v>
      </c>
      <c r="L95" s="57" t="e">
        <f>K95/K93*100%</f>
        <v>#DIV/0!</v>
      </c>
    </row>
    <row r="96" spans="1:12" s="24" customFormat="1" ht="15.75">
      <c r="A96" s="46"/>
      <c r="B96" s="46"/>
      <c r="C96" s="46"/>
      <c r="D96" s="46"/>
      <c r="E96" s="46"/>
      <c r="F96" s="46"/>
      <c r="G96" s="46"/>
      <c r="H96" s="46"/>
      <c r="I96" s="46"/>
      <c r="J96" s="46"/>
      <c r="K96" s="55"/>
      <c r="L96" s="57" t="e">
        <f>K94/K93*100%</f>
        <v>#DIV/0!</v>
      </c>
    </row>
    <row r="97" spans="1:12" s="24" customFormat="1" ht="15.75">
      <c r="A97" s="46"/>
      <c r="B97" s="48"/>
      <c r="C97" s="46"/>
      <c r="D97" s="46"/>
      <c r="E97" s="46"/>
      <c r="F97" s="46"/>
      <c r="G97" s="46"/>
      <c r="H97" s="46"/>
      <c r="I97" s="46"/>
      <c r="J97" s="46"/>
      <c r="K97" s="49"/>
      <c r="L97" s="49"/>
    </row>
    <row r="98" spans="1:12" s="2" customFormat="1" ht="19.5" customHeight="1">
      <c r="A98" s="43"/>
      <c r="B98" s="50"/>
      <c r="C98" s="51"/>
      <c r="D98" s="51"/>
      <c r="E98" s="51"/>
      <c r="F98" s="51"/>
      <c r="G98" s="41"/>
      <c r="H98" s="41"/>
      <c r="I98" s="41"/>
      <c r="J98" s="41"/>
      <c r="K98" s="41"/>
      <c r="L98" s="41"/>
    </row>
  </sheetData>
  <sheetProtection/>
  <mergeCells count="12">
    <mergeCell ref="B1:K1"/>
    <mergeCell ref="B2:K2"/>
    <mergeCell ref="B3:K3"/>
    <mergeCell ref="B5:C6"/>
    <mergeCell ref="I5:K6"/>
    <mergeCell ref="B7:K7"/>
    <mergeCell ref="B8:K8"/>
    <mergeCell ref="B9:K9"/>
    <mergeCell ref="B30:C30"/>
    <mergeCell ref="B32:L32"/>
    <mergeCell ref="B53:C53"/>
    <mergeCell ref="B56:L56"/>
  </mergeCells>
  <printOptions/>
  <pageMargins left="0.7" right="0.7" top="0.75" bottom="0.75" header="0.3" footer="0.3"/>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dimension ref="A1:Q102"/>
  <sheetViews>
    <sheetView zoomScalePageLayoutView="0" workbookViewId="0" topLeftCell="A13">
      <selection activeCell="G15" sqref="G15"/>
    </sheetView>
  </sheetViews>
  <sheetFormatPr defaultColWidth="9.140625" defaultRowHeight="19.5" customHeight="1"/>
  <cols>
    <col min="1" max="1" width="6.8515625" style="95" customWidth="1"/>
    <col min="2" max="2" width="24.00390625" style="96" customWidth="1"/>
    <col min="3" max="3" width="17.8515625" style="96" customWidth="1"/>
    <col min="4" max="4" width="7.421875" style="99" customWidth="1"/>
    <col min="5" max="5" width="8.140625" style="100" customWidth="1"/>
    <col min="6" max="6" width="9.00390625" style="96" customWidth="1"/>
    <col min="7" max="7" width="10.7109375" style="96" customWidth="1"/>
    <col min="8" max="8" width="7.421875" style="96" customWidth="1"/>
    <col min="9" max="9" width="11.00390625" style="96" customWidth="1"/>
    <col min="10" max="10" width="10.140625" style="96" customWidth="1"/>
    <col min="11" max="11" width="16.140625" style="96" customWidth="1"/>
    <col min="12" max="12" width="18.00390625" style="96" customWidth="1"/>
    <col min="13" max="13" width="9.140625" style="97" customWidth="1"/>
    <col min="14" max="14" width="12.421875" style="97" bestFit="1" customWidth="1"/>
    <col min="15" max="16384" width="9.140625" style="97" customWidth="1"/>
  </cols>
  <sheetData>
    <row r="1" spans="2:11" ht="19.5" customHeight="1">
      <c r="B1" s="141" t="s">
        <v>131</v>
      </c>
      <c r="C1" s="141"/>
      <c r="D1" s="141"/>
      <c r="E1" s="141"/>
      <c r="F1" s="141"/>
      <c r="G1" s="141"/>
      <c r="H1" s="141"/>
      <c r="I1" s="141"/>
      <c r="J1" s="141"/>
      <c r="K1" s="141"/>
    </row>
    <row r="2" spans="2:11" ht="19.5" customHeight="1">
      <c r="B2" s="142" t="s">
        <v>132</v>
      </c>
      <c r="C2" s="142"/>
      <c r="D2" s="142"/>
      <c r="E2" s="142"/>
      <c r="F2" s="142"/>
      <c r="G2" s="142"/>
      <c r="H2" s="142"/>
      <c r="I2" s="142"/>
      <c r="J2" s="142"/>
      <c r="K2" s="142"/>
    </row>
    <row r="3" spans="2:11" ht="19.5" customHeight="1">
      <c r="B3" s="143" t="s">
        <v>133</v>
      </c>
      <c r="C3" s="143"/>
      <c r="D3" s="143"/>
      <c r="E3" s="143"/>
      <c r="F3" s="143"/>
      <c r="G3" s="143"/>
      <c r="H3" s="143"/>
      <c r="I3" s="143"/>
      <c r="J3" s="143"/>
      <c r="K3" s="143"/>
    </row>
    <row r="4" ht="13.5" customHeight="1">
      <c r="B4" s="98"/>
    </row>
    <row r="5" spans="2:12" ht="15" customHeight="1">
      <c r="B5" s="144" t="s">
        <v>39</v>
      </c>
      <c r="C5" s="144"/>
      <c r="D5" s="144"/>
      <c r="I5" s="145" t="s">
        <v>134</v>
      </c>
      <c r="J5" s="145"/>
      <c r="K5" s="145"/>
      <c r="L5" s="101"/>
    </row>
    <row r="6" spans="2:12" ht="11.25" customHeight="1">
      <c r="B6" s="144"/>
      <c r="C6" s="144"/>
      <c r="D6" s="144"/>
      <c r="I6" s="145"/>
      <c r="J6" s="145"/>
      <c r="K6" s="145"/>
      <c r="L6" s="101"/>
    </row>
    <row r="7" spans="2:11" ht="16.5" customHeight="1">
      <c r="B7" s="142" t="s">
        <v>12</v>
      </c>
      <c r="C7" s="142"/>
      <c r="D7" s="142"/>
      <c r="E7" s="142"/>
      <c r="F7" s="142"/>
      <c r="G7" s="142"/>
      <c r="H7" s="142"/>
      <c r="I7" s="142"/>
      <c r="J7" s="142"/>
      <c r="K7" s="142"/>
    </row>
    <row r="8" spans="1:12" s="102" customFormat="1" ht="27.75" customHeight="1">
      <c r="A8" s="37"/>
      <c r="B8" s="131" t="s">
        <v>147</v>
      </c>
      <c r="C8" s="131"/>
      <c r="D8" s="131"/>
      <c r="E8" s="131"/>
      <c r="F8" s="131"/>
      <c r="G8" s="131"/>
      <c r="H8" s="131"/>
      <c r="I8" s="131"/>
      <c r="J8" s="131"/>
      <c r="K8" s="131"/>
      <c r="L8" s="38"/>
    </row>
    <row r="9" spans="1:17" s="102" customFormat="1" ht="19.5" customHeight="1">
      <c r="A9" s="37" t="s">
        <v>10</v>
      </c>
      <c r="B9" s="120" t="s">
        <v>135</v>
      </c>
      <c r="C9" s="120"/>
      <c r="D9" s="120"/>
      <c r="E9" s="120"/>
      <c r="F9" s="120"/>
      <c r="G9" s="120"/>
      <c r="H9" s="120"/>
      <c r="I9" s="120"/>
      <c r="J9" s="120"/>
      <c r="K9" s="120"/>
      <c r="L9" s="38"/>
      <c r="Q9" s="103"/>
    </row>
    <row r="10" spans="1:12" s="102" customFormat="1" ht="12" customHeight="1" thickBot="1">
      <c r="A10" s="37"/>
      <c r="B10" s="39"/>
      <c r="C10" s="39"/>
      <c r="D10" s="39"/>
      <c r="E10" s="39"/>
      <c r="F10" s="39"/>
      <c r="G10" s="39"/>
      <c r="H10" s="39"/>
      <c r="I10" s="39"/>
      <c r="J10" s="39"/>
      <c r="K10" s="39"/>
      <c r="L10" s="38"/>
    </row>
    <row r="11" spans="1:15" s="102" customFormat="1" ht="94.5">
      <c r="A11" s="3" t="s">
        <v>0</v>
      </c>
      <c r="B11" s="4" t="s">
        <v>15</v>
      </c>
      <c r="C11" s="4" t="s">
        <v>17</v>
      </c>
      <c r="D11" s="5" t="s">
        <v>26</v>
      </c>
      <c r="E11" s="6" t="s">
        <v>27</v>
      </c>
      <c r="F11" s="7" t="s">
        <v>28</v>
      </c>
      <c r="G11" s="5" t="s">
        <v>29</v>
      </c>
      <c r="H11" s="5" t="s">
        <v>18</v>
      </c>
      <c r="I11" s="5" t="s">
        <v>16</v>
      </c>
      <c r="J11" s="52" t="s">
        <v>30</v>
      </c>
      <c r="K11" s="52" t="s">
        <v>31</v>
      </c>
      <c r="L11" s="25" t="s">
        <v>5</v>
      </c>
      <c r="N11" s="104"/>
      <c r="O11" s="105"/>
    </row>
    <row r="12" spans="1:14" s="102" customFormat="1" ht="18" customHeight="1">
      <c r="A12" s="8">
        <v>1</v>
      </c>
      <c r="B12" s="9" t="s">
        <v>2</v>
      </c>
      <c r="C12" s="10"/>
      <c r="D12" s="11"/>
      <c r="E12" s="75"/>
      <c r="F12" s="12"/>
      <c r="G12" s="12"/>
      <c r="H12" s="12"/>
      <c r="I12" s="12"/>
      <c r="J12" s="53"/>
      <c r="K12" s="53"/>
      <c r="L12" s="13"/>
      <c r="N12" s="106"/>
    </row>
    <row r="13" spans="1:14" s="102" customFormat="1" ht="47.25" customHeight="1">
      <c r="A13" s="14" t="s">
        <v>14</v>
      </c>
      <c r="B13" s="76" t="s">
        <v>136</v>
      </c>
      <c r="C13" s="107" t="s">
        <v>117</v>
      </c>
      <c r="D13" s="108">
        <v>2</v>
      </c>
      <c r="E13" s="40">
        <v>40799</v>
      </c>
      <c r="F13" s="109"/>
      <c r="G13" s="109"/>
      <c r="H13" s="109">
        <v>1</v>
      </c>
      <c r="I13" s="83">
        <v>10</v>
      </c>
      <c r="J13" s="110">
        <f aca="true" t="shared" si="0" ref="J13:J21">G13+F13+(D13*E13)</f>
        <v>81598</v>
      </c>
      <c r="K13" s="110">
        <f aca="true" t="shared" si="1" ref="K13:K27">J13*I13*H13</f>
        <v>815980</v>
      </c>
      <c r="L13" s="111" t="s">
        <v>118</v>
      </c>
      <c r="N13" s="112"/>
    </row>
    <row r="14" spans="1:14" s="102" customFormat="1" ht="47.25" customHeight="1">
      <c r="A14" s="14">
        <v>1.2</v>
      </c>
      <c r="B14" s="79" t="s">
        <v>137</v>
      </c>
      <c r="C14" s="10" t="s">
        <v>138</v>
      </c>
      <c r="D14" s="15">
        <v>30</v>
      </c>
      <c r="E14" s="40">
        <v>40799</v>
      </c>
      <c r="F14" s="12"/>
      <c r="G14" s="12">
        <v>30000</v>
      </c>
      <c r="H14" s="12">
        <v>1</v>
      </c>
      <c r="I14" s="83">
        <v>10</v>
      </c>
      <c r="J14" s="53">
        <f t="shared" si="0"/>
        <v>1253970</v>
      </c>
      <c r="K14" s="53">
        <f t="shared" si="1"/>
        <v>12539700</v>
      </c>
      <c r="L14" s="111" t="s">
        <v>118</v>
      </c>
      <c r="N14" s="106"/>
    </row>
    <row r="15" spans="1:12" s="102" customFormat="1" ht="18" customHeight="1">
      <c r="A15" s="8">
        <v>2</v>
      </c>
      <c r="B15" s="9" t="s">
        <v>7</v>
      </c>
      <c r="C15" s="10" t="s">
        <v>8</v>
      </c>
      <c r="D15" s="15">
        <v>2</v>
      </c>
      <c r="E15" s="40">
        <v>40799</v>
      </c>
      <c r="F15" s="12"/>
      <c r="G15" s="12"/>
      <c r="H15" s="12">
        <v>1</v>
      </c>
      <c r="I15" s="83">
        <v>10</v>
      </c>
      <c r="J15" s="53">
        <f t="shared" si="0"/>
        <v>81598</v>
      </c>
      <c r="K15" s="53">
        <f t="shared" si="1"/>
        <v>815980</v>
      </c>
      <c r="L15" s="13"/>
    </row>
    <row r="16" spans="1:12" s="102" customFormat="1" ht="18" customHeight="1">
      <c r="A16" s="16"/>
      <c r="B16" s="10"/>
      <c r="C16" s="10" t="s">
        <v>91</v>
      </c>
      <c r="D16" s="15">
        <v>1</v>
      </c>
      <c r="E16" s="40">
        <v>40799</v>
      </c>
      <c r="F16" s="12"/>
      <c r="G16" s="12">
        <v>2000</v>
      </c>
      <c r="H16" s="12">
        <v>1</v>
      </c>
      <c r="I16" s="83">
        <v>10</v>
      </c>
      <c r="J16" s="53">
        <f t="shared" si="0"/>
        <v>42799</v>
      </c>
      <c r="K16" s="53">
        <f>J16*I16*H16</f>
        <v>427990</v>
      </c>
      <c r="L16" s="13" t="s">
        <v>125</v>
      </c>
    </row>
    <row r="17" spans="1:12" s="102" customFormat="1" ht="18" customHeight="1">
      <c r="A17" s="16"/>
      <c r="B17" s="10"/>
      <c r="C17" s="10" t="s">
        <v>20</v>
      </c>
      <c r="D17" s="15"/>
      <c r="E17" s="75"/>
      <c r="F17" s="12"/>
      <c r="G17" s="12"/>
      <c r="H17" s="12">
        <v>1</v>
      </c>
      <c r="I17" s="12"/>
      <c r="J17" s="53">
        <f t="shared" si="0"/>
        <v>0</v>
      </c>
      <c r="K17" s="53">
        <f t="shared" si="1"/>
        <v>0</v>
      </c>
      <c r="L17" s="13"/>
    </row>
    <row r="18" spans="1:12" s="102" customFormat="1" ht="31.5">
      <c r="A18" s="8">
        <v>3</v>
      </c>
      <c r="B18" s="9" t="s">
        <v>21</v>
      </c>
      <c r="C18" s="10"/>
      <c r="D18" s="15"/>
      <c r="E18" s="75"/>
      <c r="F18" s="12"/>
      <c r="G18" s="12"/>
      <c r="H18" s="12">
        <v>1</v>
      </c>
      <c r="I18" s="12"/>
      <c r="J18" s="53">
        <f t="shared" si="0"/>
        <v>0</v>
      </c>
      <c r="K18" s="53">
        <f t="shared" si="1"/>
        <v>0</v>
      </c>
      <c r="L18" s="13"/>
    </row>
    <row r="19" spans="1:12" s="102" customFormat="1" ht="15.75">
      <c r="A19" s="14" t="s">
        <v>23</v>
      </c>
      <c r="B19" s="10" t="s">
        <v>3</v>
      </c>
      <c r="C19" s="10"/>
      <c r="D19" s="15"/>
      <c r="E19" s="75"/>
      <c r="F19" s="12"/>
      <c r="G19" s="12"/>
      <c r="H19" s="12">
        <v>1</v>
      </c>
      <c r="I19" s="12"/>
      <c r="J19" s="53">
        <f t="shared" si="0"/>
        <v>0</v>
      </c>
      <c r="K19" s="53">
        <f t="shared" si="1"/>
        <v>0</v>
      </c>
      <c r="L19" s="13"/>
    </row>
    <row r="20" spans="1:12" s="102" customFormat="1" ht="18" customHeight="1">
      <c r="A20" s="14" t="s">
        <v>22</v>
      </c>
      <c r="B20" s="10" t="s">
        <v>4</v>
      </c>
      <c r="C20" s="10"/>
      <c r="D20" s="15"/>
      <c r="E20" s="77"/>
      <c r="F20" s="12"/>
      <c r="G20" s="12">
        <v>500000</v>
      </c>
      <c r="H20" s="12">
        <v>1</v>
      </c>
      <c r="I20" s="12">
        <v>10</v>
      </c>
      <c r="J20" s="53">
        <f t="shared" si="0"/>
        <v>500000</v>
      </c>
      <c r="K20" s="53">
        <f t="shared" si="1"/>
        <v>5000000</v>
      </c>
      <c r="L20" s="13"/>
    </row>
    <row r="21" spans="1:12" s="102" customFormat="1" ht="18" customHeight="1">
      <c r="A21" s="14" t="s">
        <v>126</v>
      </c>
      <c r="B21" s="10" t="s">
        <v>127</v>
      </c>
      <c r="C21" s="10"/>
      <c r="D21" s="15"/>
      <c r="E21" s="40">
        <v>40799</v>
      </c>
      <c r="F21" s="12"/>
      <c r="G21" s="12"/>
      <c r="H21" s="12">
        <v>1</v>
      </c>
      <c r="I21" s="12"/>
      <c r="J21" s="53">
        <f t="shared" si="0"/>
        <v>0</v>
      </c>
      <c r="K21" s="53">
        <f t="shared" si="1"/>
        <v>0</v>
      </c>
      <c r="L21" s="13"/>
    </row>
    <row r="22" spans="1:12" s="102" customFormat="1" ht="63">
      <c r="A22" s="16">
        <v>4</v>
      </c>
      <c r="B22" s="10" t="s">
        <v>33</v>
      </c>
      <c r="C22" s="10"/>
      <c r="D22" s="15"/>
      <c r="E22" s="75"/>
      <c r="F22" s="12"/>
      <c r="G22" s="12"/>
      <c r="H22" s="12"/>
      <c r="I22" s="12"/>
      <c r="J22" s="53"/>
      <c r="K22" s="53">
        <f t="shared" si="1"/>
        <v>0</v>
      </c>
      <c r="L22" s="13"/>
    </row>
    <row r="23" spans="1:12" s="102" customFormat="1" ht="32.25" customHeight="1">
      <c r="A23" s="8">
        <v>5</v>
      </c>
      <c r="B23" s="10" t="s">
        <v>32</v>
      </c>
      <c r="C23" s="10"/>
      <c r="D23" s="15"/>
      <c r="E23" s="75"/>
      <c r="F23" s="12"/>
      <c r="G23" s="12"/>
      <c r="H23" s="12">
        <v>1</v>
      </c>
      <c r="I23" s="12"/>
      <c r="J23" s="53">
        <f>G23+F23+(D23*E23)</f>
        <v>0</v>
      </c>
      <c r="K23" s="53">
        <f t="shared" si="1"/>
        <v>0</v>
      </c>
      <c r="L23" s="13"/>
    </row>
    <row r="24" spans="1:12" s="102" customFormat="1" ht="22.5" customHeight="1">
      <c r="A24" s="16">
        <v>6</v>
      </c>
      <c r="B24" s="9" t="s">
        <v>9</v>
      </c>
      <c r="C24" s="10" t="s">
        <v>8</v>
      </c>
      <c r="D24" s="15">
        <v>2</v>
      </c>
      <c r="E24" s="40">
        <v>40799</v>
      </c>
      <c r="F24" s="12"/>
      <c r="G24" s="12"/>
      <c r="H24" s="12">
        <v>1</v>
      </c>
      <c r="I24" s="85">
        <v>10</v>
      </c>
      <c r="J24" s="53">
        <f>G24+F24+(D24*E24)</f>
        <v>81598</v>
      </c>
      <c r="K24" s="53">
        <f t="shared" si="1"/>
        <v>815980</v>
      </c>
      <c r="L24" s="13"/>
    </row>
    <row r="25" spans="1:12" s="102" customFormat="1" ht="33.75" customHeight="1">
      <c r="A25" s="17"/>
      <c r="B25" s="10"/>
      <c r="C25" s="10" t="s">
        <v>91</v>
      </c>
      <c r="D25" s="15">
        <v>0</v>
      </c>
      <c r="E25" s="40">
        <v>40799</v>
      </c>
      <c r="F25" s="12"/>
      <c r="G25" s="12">
        <v>2000</v>
      </c>
      <c r="H25" s="12">
        <v>1</v>
      </c>
      <c r="I25" s="84">
        <v>10</v>
      </c>
      <c r="J25" s="53">
        <v>0</v>
      </c>
      <c r="K25" s="53">
        <f>J25*I25*H25</f>
        <v>0</v>
      </c>
      <c r="L25" s="13" t="s">
        <v>125</v>
      </c>
    </row>
    <row r="26" spans="1:12" s="102" customFormat="1" ht="18" customHeight="1">
      <c r="A26" s="17"/>
      <c r="B26" s="10"/>
      <c r="C26" s="10" t="s">
        <v>20</v>
      </c>
      <c r="D26" s="15"/>
      <c r="E26" s="75"/>
      <c r="F26" s="12"/>
      <c r="G26" s="12"/>
      <c r="H26" s="12">
        <v>1</v>
      </c>
      <c r="I26" s="12"/>
      <c r="J26" s="53">
        <f>G26+F26+(D26*E26)</f>
        <v>0</v>
      </c>
      <c r="K26" s="53">
        <f t="shared" si="1"/>
        <v>0</v>
      </c>
      <c r="L26" s="13"/>
    </row>
    <row r="27" spans="1:12" s="102" customFormat="1" ht="15.75">
      <c r="A27" s="18"/>
      <c r="B27" s="10"/>
      <c r="C27" s="10" t="s">
        <v>6</v>
      </c>
      <c r="D27" s="15"/>
      <c r="E27" s="75"/>
      <c r="F27" s="12"/>
      <c r="G27" s="12"/>
      <c r="H27" s="12">
        <v>1</v>
      </c>
      <c r="I27" s="12"/>
      <c r="J27" s="53">
        <f>G27+F27+(D27*E27)</f>
        <v>0</v>
      </c>
      <c r="K27" s="53">
        <f t="shared" si="1"/>
        <v>0</v>
      </c>
      <c r="L27" s="13"/>
    </row>
    <row r="28" spans="1:12" s="102" customFormat="1" ht="18" customHeight="1" thickBot="1">
      <c r="A28" s="19"/>
      <c r="B28" s="121" t="s">
        <v>1</v>
      </c>
      <c r="C28" s="122"/>
      <c r="D28" s="20"/>
      <c r="E28" s="21"/>
      <c r="F28" s="21">
        <f>SUM(F12:F22)</f>
        <v>0</v>
      </c>
      <c r="G28" s="21">
        <f>SUM(G12:G22)</f>
        <v>532000</v>
      </c>
      <c r="H28" s="22"/>
      <c r="I28" s="21"/>
      <c r="J28" s="54">
        <f>SUM(J12:J27)</f>
        <v>2041563</v>
      </c>
      <c r="K28" s="54">
        <f>SUM(K13:K27)</f>
        <v>20415630</v>
      </c>
      <c r="L28" s="23"/>
    </row>
    <row r="29" spans="1:12" s="102" customFormat="1" ht="18" customHeight="1">
      <c r="A29" s="26"/>
      <c r="B29" s="27"/>
      <c r="C29" s="27"/>
      <c r="D29" s="28"/>
      <c r="E29" s="29"/>
      <c r="F29" s="29"/>
      <c r="G29" s="29"/>
      <c r="H29" s="30"/>
      <c r="I29" s="29"/>
      <c r="J29" s="29"/>
      <c r="K29" s="29"/>
      <c r="L29" s="29"/>
    </row>
    <row r="30" spans="1:12" s="102" customFormat="1" ht="18" customHeight="1">
      <c r="A30" s="37" t="s">
        <v>11</v>
      </c>
      <c r="B30" s="120" t="s">
        <v>128</v>
      </c>
      <c r="C30" s="120"/>
      <c r="D30" s="120"/>
      <c r="E30" s="120"/>
      <c r="F30" s="120"/>
      <c r="G30" s="120"/>
      <c r="H30" s="120"/>
      <c r="I30" s="120"/>
      <c r="J30" s="120"/>
      <c r="K30" s="120"/>
      <c r="L30" s="120"/>
    </row>
    <row r="31" spans="1:12" s="102" customFormat="1" ht="19.5" customHeight="1" thickBot="1">
      <c r="A31" s="86"/>
      <c r="B31" s="38"/>
      <c r="C31" s="38"/>
      <c r="D31" s="87"/>
      <c r="E31" s="88"/>
      <c r="F31" s="38"/>
      <c r="G31" s="38"/>
      <c r="H31" s="38"/>
      <c r="I31" s="38"/>
      <c r="J31" s="38"/>
      <c r="K31" s="38"/>
      <c r="L31" s="38"/>
    </row>
    <row r="32" spans="1:12" s="113" customFormat="1" ht="92.25" customHeight="1">
      <c r="A32" s="3" t="s">
        <v>0</v>
      </c>
      <c r="B32" s="4" t="s">
        <v>15</v>
      </c>
      <c r="C32" s="4" t="s">
        <v>17</v>
      </c>
      <c r="D32" s="5" t="s">
        <v>26</v>
      </c>
      <c r="E32" s="6" t="s">
        <v>27</v>
      </c>
      <c r="F32" s="7" t="s">
        <v>28</v>
      </c>
      <c r="G32" s="5" t="s">
        <v>29</v>
      </c>
      <c r="H32" s="5" t="s">
        <v>18</v>
      </c>
      <c r="I32" s="5" t="s">
        <v>16</v>
      </c>
      <c r="J32" s="5" t="s">
        <v>30</v>
      </c>
      <c r="K32" s="5" t="s">
        <v>31</v>
      </c>
      <c r="L32" s="25" t="s">
        <v>5</v>
      </c>
    </row>
    <row r="33" spans="1:12" s="102" customFormat="1" ht="48.75" customHeight="1">
      <c r="A33" s="8">
        <v>1</v>
      </c>
      <c r="B33" s="9" t="s">
        <v>2</v>
      </c>
      <c r="C33" s="10"/>
      <c r="D33" s="11"/>
      <c r="E33" s="75"/>
      <c r="F33" s="12"/>
      <c r="G33" s="12"/>
      <c r="H33" s="12"/>
      <c r="I33" s="12"/>
      <c r="J33" s="12"/>
      <c r="K33" s="12"/>
      <c r="L33" s="13"/>
    </row>
    <row r="34" spans="1:12" s="102" customFormat="1" ht="52.5" customHeight="1">
      <c r="A34" s="14" t="s">
        <v>14</v>
      </c>
      <c r="B34" s="76" t="s">
        <v>113</v>
      </c>
      <c r="C34" s="10" t="s">
        <v>117</v>
      </c>
      <c r="D34" s="15">
        <v>0</v>
      </c>
      <c r="E34" s="40">
        <v>40799</v>
      </c>
      <c r="F34" s="12"/>
      <c r="G34" s="12"/>
      <c r="H34" s="12">
        <v>1</v>
      </c>
      <c r="I34" s="78">
        <v>1</v>
      </c>
      <c r="J34" s="53">
        <f>G34+F34+(D34*E34)</f>
        <v>0</v>
      </c>
      <c r="K34" s="53">
        <f>J34*I34*H34</f>
        <v>0</v>
      </c>
      <c r="L34" s="13" t="s">
        <v>118</v>
      </c>
    </row>
    <row r="35" spans="1:12" s="102" customFormat="1" ht="52.5" customHeight="1">
      <c r="A35" s="14">
        <v>1.2</v>
      </c>
      <c r="B35" s="79" t="s">
        <v>137</v>
      </c>
      <c r="C35" s="10" t="s">
        <v>138</v>
      </c>
      <c r="D35" s="15">
        <v>0</v>
      </c>
      <c r="E35" s="40">
        <v>40799</v>
      </c>
      <c r="F35" s="12"/>
      <c r="G35" s="12"/>
      <c r="H35" s="12">
        <v>1</v>
      </c>
      <c r="I35" s="83">
        <v>1</v>
      </c>
      <c r="J35" s="53">
        <f>G35+F35+(D35*E35)</f>
        <v>0</v>
      </c>
      <c r="K35" s="53">
        <f>J35*I35*H35</f>
        <v>0</v>
      </c>
      <c r="L35" s="13"/>
    </row>
    <row r="36" spans="1:12" s="102" customFormat="1" ht="15.75">
      <c r="A36" s="8">
        <v>2</v>
      </c>
      <c r="B36" s="9" t="s">
        <v>7</v>
      </c>
      <c r="C36" s="10" t="s">
        <v>8</v>
      </c>
      <c r="D36" s="15">
        <v>0</v>
      </c>
      <c r="E36" s="40">
        <v>40799</v>
      </c>
      <c r="F36" s="12"/>
      <c r="G36" s="12"/>
      <c r="H36" s="12">
        <v>1</v>
      </c>
      <c r="I36" s="84">
        <v>1</v>
      </c>
      <c r="J36" s="53">
        <f aca="true" t="shared" si="2" ref="J36:J42">G36+F36+(D36*E36)</f>
        <v>0</v>
      </c>
      <c r="K36" s="53">
        <f>J36*I36*H36</f>
        <v>0</v>
      </c>
      <c r="L36" s="13"/>
    </row>
    <row r="37" spans="1:16" s="102" customFormat="1" ht="19.5" customHeight="1">
      <c r="A37" s="16"/>
      <c r="B37" s="10"/>
      <c r="C37" s="10" t="s">
        <v>91</v>
      </c>
      <c r="D37" s="15">
        <v>0</v>
      </c>
      <c r="E37" s="40">
        <v>40799</v>
      </c>
      <c r="F37" s="12"/>
      <c r="G37" s="12">
        <v>0</v>
      </c>
      <c r="H37" s="12">
        <v>1</v>
      </c>
      <c r="I37" s="83">
        <v>1</v>
      </c>
      <c r="J37" s="53">
        <f t="shared" si="2"/>
        <v>0</v>
      </c>
      <c r="K37" s="53">
        <f>J37*I37*H37</f>
        <v>0</v>
      </c>
      <c r="L37" s="13" t="s">
        <v>125</v>
      </c>
      <c r="P37" s="114"/>
    </row>
    <row r="38" spans="1:12" s="102" customFormat="1" ht="19.5" customHeight="1">
      <c r="A38" s="16"/>
      <c r="B38" s="10"/>
      <c r="C38" s="10" t="s">
        <v>20</v>
      </c>
      <c r="D38" s="15">
        <v>0</v>
      </c>
      <c r="E38" s="40">
        <v>40799</v>
      </c>
      <c r="F38" s="12"/>
      <c r="G38" s="12"/>
      <c r="H38" s="12">
        <v>1</v>
      </c>
      <c r="I38" s="12"/>
      <c r="J38" s="53">
        <f t="shared" si="2"/>
        <v>0</v>
      </c>
      <c r="K38" s="53">
        <f aca="true" t="shared" si="3" ref="K38:K45">J38*I38*H38</f>
        <v>0</v>
      </c>
      <c r="L38" s="13"/>
    </row>
    <row r="39" spans="1:12" s="102" customFormat="1" ht="31.5">
      <c r="A39" s="8">
        <v>3</v>
      </c>
      <c r="B39" s="9" t="s">
        <v>21</v>
      </c>
      <c r="C39" s="10"/>
      <c r="D39" s="15">
        <v>0</v>
      </c>
      <c r="E39" s="40">
        <v>40799</v>
      </c>
      <c r="F39" s="12"/>
      <c r="G39" s="12"/>
      <c r="H39" s="12">
        <v>1</v>
      </c>
      <c r="I39" s="12"/>
      <c r="J39" s="53">
        <f t="shared" si="2"/>
        <v>0</v>
      </c>
      <c r="K39" s="53">
        <f t="shared" si="3"/>
        <v>0</v>
      </c>
      <c r="L39" s="13"/>
    </row>
    <row r="40" spans="1:12" s="102" customFormat="1" ht="19.5" customHeight="1">
      <c r="A40" s="14" t="s">
        <v>23</v>
      </c>
      <c r="B40" s="10" t="s">
        <v>3</v>
      </c>
      <c r="C40" s="10"/>
      <c r="D40" s="15">
        <v>0</v>
      </c>
      <c r="E40" s="40">
        <v>40799</v>
      </c>
      <c r="F40" s="12"/>
      <c r="G40" s="12"/>
      <c r="H40" s="12">
        <v>1</v>
      </c>
      <c r="I40" s="12"/>
      <c r="J40" s="53">
        <f t="shared" si="2"/>
        <v>0</v>
      </c>
      <c r="K40" s="53">
        <f t="shared" si="3"/>
        <v>0</v>
      </c>
      <c r="L40" s="13"/>
    </row>
    <row r="41" spans="1:12" s="102" customFormat="1" ht="19.5" customHeight="1">
      <c r="A41" s="14" t="s">
        <v>22</v>
      </c>
      <c r="B41" s="10" t="s">
        <v>4</v>
      </c>
      <c r="C41" s="10"/>
      <c r="D41" s="15">
        <v>0</v>
      </c>
      <c r="E41" s="40">
        <v>40799</v>
      </c>
      <c r="F41" s="12"/>
      <c r="G41" s="12">
        <v>0</v>
      </c>
      <c r="H41" s="12">
        <v>1</v>
      </c>
      <c r="I41" s="12"/>
      <c r="J41" s="53">
        <f t="shared" si="2"/>
        <v>0</v>
      </c>
      <c r="K41" s="53">
        <f t="shared" si="3"/>
        <v>0</v>
      </c>
      <c r="L41" s="13"/>
    </row>
    <row r="42" spans="1:12" s="102" customFormat="1" ht="15.75">
      <c r="A42" s="14" t="s">
        <v>126</v>
      </c>
      <c r="B42" s="10" t="s">
        <v>127</v>
      </c>
      <c r="C42" s="10"/>
      <c r="D42" s="15">
        <v>0</v>
      </c>
      <c r="E42" s="40">
        <v>40799</v>
      </c>
      <c r="F42" s="12"/>
      <c r="G42" s="12"/>
      <c r="H42" s="12">
        <v>1</v>
      </c>
      <c r="I42" s="12"/>
      <c r="J42" s="53">
        <f t="shared" si="2"/>
        <v>0</v>
      </c>
      <c r="K42" s="53">
        <f t="shared" si="3"/>
        <v>0</v>
      </c>
      <c r="L42" s="13"/>
    </row>
    <row r="43" spans="1:12" s="102" customFormat="1" ht="63">
      <c r="A43" s="16">
        <v>4</v>
      </c>
      <c r="B43" s="10" t="s">
        <v>33</v>
      </c>
      <c r="C43" s="10"/>
      <c r="D43" s="15">
        <v>0</v>
      </c>
      <c r="E43" s="75"/>
      <c r="F43" s="12"/>
      <c r="G43" s="12"/>
      <c r="H43" s="12"/>
      <c r="I43" s="12"/>
      <c r="J43" s="53"/>
      <c r="K43" s="53">
        <f t="shared" si="3"/>
        <v>0</v>
      </c>
      <c r="L43" s="13"/>
    </row>
    <row r="44" spans="1:12" s="102" customFormat="1" ht="19.5" customHeight="1">
      <c r="A44" s="8">
        <v>5</v>
      </c>
      <c r="B44" s="10" t="s">
        <v>32</v>
      </c>
      <c r="C44" s="10"/>
      <c r="D44" s="15">
        <v>0</v>
      </c>
      <c r="E44" s="75"/>
      <c r="F44" s="12"/>
      <c r="G44" s="12"/>
      <c r="H44" s="12">
        <v>1</v>
      </c>
      <c r="I44" s="12"/>
      <c r="J44" s="53">
        <f>G44+F44+(D44*E44)</f>
        <v>0</v>
      </c>
      <c r="K44" s="53">
        <f t="shared" si="3"/>
        <v>0</v>
      </c>
      <c r="L44" s="13"/>
    </row>
    <row r="45" spans="1:12" s="102" customFormat="1" ht="19.5" customHeight="1">
      <c r="A45" s="16">
        <v>6</v>
      </c>
      <c r="B45" s="9" t="s">
        <v>9</v>
      </c>
      <c r="C45" s="10" t="s">
        <v>8</v>
      </c>
      <c r="D45" s="15">
        <v>0</v>
      </c>
      <c r="E45" s="40">
        <v>40799</v>
      </c>
      <c r="F45" s="12"/>
      <c r="G45" s="12"/>
      <c r="H45" s="12">
        <v>1</v>
      </c>
      <c r="I45" s="85">
        <v>1</v>
      </c>
      <c r="J45" s="53">
        <f>G45+F45+(D45*E45)</f>
        <v>0</v>
      </c>
      <c r="K45" s="53">
        <f t="shared" si="3"/>
        <v>0</v>
      </c>
      <c r="L45" s="13"/>
    </row>
    <row r="46" spans="1:12" s="102" customFormat="1" ht="15.75">
      <c r="A46" s="17"/>
      <c r="B46" s="10"/>
      <c r="C46" s="10" t="s">
        <v>91</v>
      </c>
      <c r="D46" s="15">
        <v>0</v>
      </c>
      <c r="E46" s="40">
        <v>40799</v>
      </c>
      <c r="F46" s="12"/>
      <c r="G46" s="12">
        <v>0</v>
      </c>
      <c r="H46" s="12">
        <v>1</v>
      </c>
      <c r="I46" s="84">
        <v>1</v>
      </c>
      <c r="J46" s="53">
        <v>0</v>
      </c>
      <c r="K46" s="53">
        <f>J46*I46*H46</f>
        <v>0</v>
      </c>
      <c r="L46" s="13" t="s">
        <v>125</v>
      </c>
    </row>
    <row r="47" spans="1:12" s="102" customFormat="1" ht="19.5" customHeight="1">
      <c r="A47" s="17"/>
      <c r="B47" s="10"/>
      <c r="C47" s="10" t="s">
        <v>20</v>
      </c>
      <c r="D47" s="15"/>
      <c r="E47" s="75"/>
      <c r="F47" s="12"/>
      <c r="G47" s="12"/>
      <c r="H47" s="12">
        <v>1</v>
      </c>
      <c r="I47" s="12"/>
      <c r="J47" s="53">
        <f>G47+F47+(D47*E47)</f>
        <v>0</v>
      </c>
      <c r="K47" s="53">
        <f>J47*I47*H47</f>
        <v>0</v>
      </c>
      <c r="L47" s="13"/>
    </row>
    <row r="48" spans="1:12" s="102" customFormat="1" ht="19.5" customHeight="1">
      <c r="A48" s="18"/>
      <c r="B48" s="10"/>
      <c r="C48" s="10" t="s">
        <v>6</v>
      </c>
      <c r="D48" s="15"/>
      <c r="E48" s="75"/>
      <c r="F48" s="12"/>
      <c r="G48" s="12"/>
      <c r="H48" s="12">
        <v>1</v>
      </c>
      <c r="I48" s="12"/>
      <c r="J48" s="53">
        <f>G48+F48+(D48*E48)</f>
        <v>0</v>
      </c>
      <c r="K48" s="53">
        <f>J48*I48*H48</f>
        <v>0</v>
      </c>
      <c r="L48" s="13"/>
    </row>
    <row r="49" spans="1:12" s="102" customFormat="1" ht="19.5" customHeight="1" thickBot="1">
      <c r="A49" s="19"/>
      <c r="B49" s="121" t="s">
        <v>1</v>
      </c>
      <c r="C49" s="122"/>
      <c r="D49" s="20"/>
      <c r="E49" s="21"/>
      <c r="F49" s="21">
        <f>SUM(F33:F45)</f>
        <v>0</v>
      </c>
      <c r="G49" s="21">
        <f>SUM(G33:G45)</f>
        <v>0</v>
      </c>
      <c r="H49" s="22"/>
      <c r="I49" s="21"/>
      <c r="J49" s="54">
        <f>SUM(J33:J48)</f>
        <v>0</v>
      </c>
      <c r="K49" s="54">
        <f>SUM(K33:K48)</f>
        <v>0</v>
      </c>
      <c r="L49" s="23"/>
    </row>
    <row r="50" spans="1:12" s="102" customFormat="1" ht="19.5" customHeight="1">
      <c r="A50" s="26"/>
      <c r="B50" s="27"/>
      <c r="C50" s="27"/>
      <c r="D50" s="28"/>
      <c r="E50" s="29"/>
      <c r="F50" s="29"/>
      <c r="G50" s="29"/>
      <c r="H50" s="30"/>
      <c r="I50" s="29"/>
      <c r="J50" s="94"/>
      <c r="K50" s="94"/>
      <c r="L50" s="29"/>
    </row>
    <row r="51" spans="1:12" s="102" customFormat="1" ht="19.5" customHeight="1">
      <c r="A51" s="26"/>
      <c r="B51" s="27"/>
      <c r="C51" s="27"/>
      <c r="D51" s="28"/>
      <c r="E51" s="29"/>
      <c r="F51" s="29"/>
      <c r="G51" s="29"/>
      <c r="H51" s="30"/>
      <c r="I51" s="29"/>
      <c r="J51" s="94"/>
      <c r="K51" s="94"/>
      <c r="L51" s="29"/>
    </row>
    <row r="52" spans="1:12" s="102" customFormat="1" ht="19.5" customHeight="1">
      <c r="A52" s="37" t="s">
        <v>13</v>
      </c>
      <c r="B52" s="120" t="s">
        <v>25</v>
      </c>
      <c r="C52" s="120"/>
      <c r="D52" s="120"/>
      <c r="E52" s="120"/>
      <c r="F52" s="120"/>
      <c r="G52" s="120"/>
      <c r="H52" s="120"/>
      <c r="I52" s="120"/>
      <c r="J52" s="120"/>
      <c r="K52" s="120"/>
      <c r="L52" s="120"/>
    </row>
    <row r="53" spans="1:12" s="102" customFormat="1" ht="19.5" customHeight="1">
      <c r="A53" s="46"/>
      <c r="B53" s="46"/>
      <c r="C53" s="46"/>
      <c r="D53" s="46"/>
      <c r="E53" s="46"/>
      <c r="F53" s="46"/>
      <c r="G53" s="46"/>
      <c r="H53" s="46"/>
      <c r="I53" s="46"/>
      <c r="J53" s="46"/>
      <c r="K53" s="46"/>
      <c r="L53" s="46"/>
    </row>
    <row r="54" spans="1:12" s="102" customFormat="1" ht="19.5" customHeight="1">
      <c r="A54" s="46"/>
      <c r="B54" s="46"/>
      <c r="C54" s="46"/>
      <c r="D54" s="46"/>
      <c r="E54" s="46"/>
      <c r="F54" s="46"/>
      <c r="G54" s="46"/>
      <c r="H54" s="46"/>
      <c r="I54" s="46"/>
      <c r="J54" s="46"/>
      <c r="K54" s="46"/>
      <c r="L54" s="46"/>
    </row>
    <row r="55" spans="1:12" s="102" customFormat="1" ht="19.5" customHeight="1">
      <c r="A55" s="46"/>
      <c r="B55" s="46"/>
      <c r="C55" s="46"/>
      <c r="D55" s="46"/>
      <c r="E55" s="46"/>
      <c r="F55" s="46"/>
      <c r="G55" s="46"/>
      <c r="H55" s="46"/>
      <c r="I55" s="46"/>
      <c r="J55" s="46"/>
      <c r="K55" s="46"/>
      <c r="L55" s="46"/>
    </row>
    <row r="56" spans="1:12" s="102" customFormat="1" ht="19.5" customHeight="1">
      <c r="A56" s="46"/>
      <c r="B56" s="46"/>
      <c r="C56" s="46"/>
      <c r="D56" s="46"/>
      <c r="E56" s="46"/>
      <c r="F56" s="46"/>
      <c r="G56" s="46"/>
      <c r="H56" s="46"/>
      <c r="I56" s="46"/>
      <c r="J56" s="46"/>
      <c r="K56" s="46"/>
      <c r="L56" s="46"/>
    </row>
    <row r="57" spans="1:12" s="102" customFormat="1" ht="19.5" customHeight="1">
      <c r="A57" s="46"/>
      <c r="B57" s="46"/>
      <c r="C57" s="46"/>
      <c r="D57" s="46"/>
      <c r="E57" s="46"/>
      <c r="F57" s="46"/>
      <c r="G57" s="46"/>
      <c r="H57" s="46"/>
      <c r="I57" s="46"/>
      <c r="J57" s="46"/>
      <c r="K57" s="46"/>
      <c r="L57" s="46"/>
    </row>
    <row r="58" spans="1:12" s="102" customFormat="1" ht="19.5" customHeight="1">
      <c r="A58" s="46"/>
      <c r="B58" s="46"/>
      <c r="C58" s="46"/>
      <c r="D58" s="46"/>
      <c r="E58" s="46"/>
      <c r="F58" s="46"/>
      <c r="G58" s="46"/>
      <c r="H58" s="46"/>
      <c r="I58" s="46"/>
      <c r="J58" s="46"/>
      <c r="K58" s="46"/>
      <c r="L58" s="46"/>
    </row>
    <row r="59" spans="1:12" s="102" customFormat="1" ht="19.5" customHeight="1">
      <c r="A59" s="46"/>
      <c r="B59" s="46"/>
      <c r="C59" s="46"/>
      <c r="D59" s="46"/>
      <c r="E59" s="46"/>
      <c r="F59" s="46"/>
      <c r="G59" s="46"/>
      <c r="H59" s="46"/>
      <c r="I59" s="46"/>
      <c r="J59" s="46"/>
      <c r="K59" s="46"/>
      <c r="L59" s="46"/>
    </row>
    <row r="60" spans="1:12" s="102" customFormat="1" ht="19.5" customHeight="1">
      <c r="A60" s="46"/>
      <c r="B60" s="46"/>
      <c r="C60" s="46"/>
      <c r="D60" s="46"/>
      <c r="E60" s="46"/>
      <c r="F60" s="46"/>
      <c r="G60" s="46"/>
      <c r="H60" s="46"/>
      <c r="I60" s="46"/>
      <c r="J60" s="46"/>
      <c r="K60" s="46"/>
      <c r="L60" s="46"/>
    </row>
    <row r="61" spans="1:12" s="102" customFormat="1" ht="19.5" customHeight="1">
      <c r="A61" s="46"/>
      <c r="B61" s="46"/>
      <c r="C61" s="46"/>
      <c r="D61" s="46"/>
      <c r="E61" s="46"/>
      <c r="F61" s="46"/>
      <c r="G61" s="46"/>
      <c r="H61" s="46"/>
      <c r="I61" s="46"/>
      <c r="J61" s="46"/>
      <c r="K61" s="46"/>
      <c r="L61" s="46"/>
    </row>
    <row r="62" spans="1:12" s="102" customFormat="1" ht="19.5" customHeight="1">
      <c r="A62" s="46"/>
      <c r="B62" s="46"/>
      <c r="C62" s="46"/>
      <c r="D62" s="46"/>
      <c r="E62" s="46"/>
      <c r="F62" s="46"/>
      <c r="G62" s="46"/>
      <c r="H62" s="46"/>
      <c r="I62" s="46"/>
      <c r="J62" s="46"/>
      <c r="K62" s="46"/>
      <c r="L62" s="46"/>
    </row>
    <row r="63" spans="1:12" s="102" customFormat="1" ht="19.5" customHeight="1">
      <c r="A63" s="46"/>
      <c r="B63" s="46"/>
      <c r="C63" s="46"/>
      <c r="D63" s="46"/>
      <c r="E63" s="46"/>
      <c r="F63" s="46"/>
      <c r="G63" s="46"/>
      <c r="H63" s="46"/>
      <c r="I63" s="46"/>
      <c r="J63" s="46"/>
      <c r="K63" s="46"/>
      <c r="L63" s="46"/>
    </row>
    <row r="64" spans="1:12" s="102" customFormat="1" ht="19.5" customHeight="1">
      <c r="A64" s="46"/>
      <c r="B64" s="46"/>
      <c r="C64" s="46"/>
      <c r="D64" s="46"/>
      <c r="E64" s="46"/>
      <c r="F64" s="46"/>
      <c r="G64" s="46"/>
      <c r="H64" s="46"/>
      <c r="I64" s="46"/>
      <c r="J64" s="46"/>
      <c r="K64" s="46"/>
      <c r="L64" s="46"/>
    </row>
    <row r="65" spans="1:12" s="102" customFormat="1" ht="19.5" customHeight="1">
      <c r="A65" s="46"/>
      <c r="B65" s="46"/>
      <c r="C65" s="46"/>
      <c r="D65" s="46"/>
      <c r="E65" s="46"/>
      <c r="F65" s="46"/>
      <c r="G65" s="46"/>
      <c r="H65" s="46"/>
      <c r="I65" s="46"/>
      <c r="J65" s="46"/>
      <c r="K65" s="46"/>
      <c r="L65" s="46"/>
    </row>
    <row r="66" spans="1:12" s="102" customFormat="1" ht="19.5" customHeight="1">
      <c r="A66" s="46"/>
      <c r="B66" s="46"/>
      <c r="C66" s="46"/>
      <c r="D66" s="46"/>
      <c r="E66" s="46"/>
      <c r="F66" s="46"/>
      <c r="G66" s="46"/>
      <c r="H66" s="46"/>
      <c r="I66" s="46"/>
      <c r="J66" s="46"/>
      <c r="K66" s="46"/>
      <c r="L66" s="46"/>
    </row>
    <row r="67" spans="1:12" s="102" customFormat="1" ht="19.5" customHeight="1">
      <c r="A67" s="46"/>
      <c r="B67" s="46"/>
      <c r="C67" s="46"/>
      <c r="D67" s="46"/>
      <c r="E67" s="46"/>
      <c r="F67" s="46"/>
      <c r="G67" s="46"/>
      <c r="H67" s="46"/>
      <c r="I67" s="46"/>
      <c r="J67" s="46"/>
      <c r="K67" s="46"/>
      <c r="L67" s="46"/>
    </row>
    <row r="68" spans="1:12" s="102" customFormat="1" ht="19.5" customHeight="1">
      <c r="A68" s="46"/>
      <c r="B68" s="46"/>
      <c r="C68" s="46"/>
      <c r="D68" s="46"/>
      <c r="E68" s="46"/>
      <c r="F68" s="46"/>
      <c r="G68" s="46"/>
      <c r="H68" s="46"/>
      <c r="I68" s="46"/>
      <c r="J68" s="46"/>
      <c r="K68" s="46"/>
      <c r="L68" s="46"/>
    </row>
    <row r="69" spans="1:12" s="102" customFormat="1" ht="29.25" customHeight="1">
      <c r="A69" s="46"/>
      <c r="B69" s="46"/>
      <c r="C69" s="46"/>
      <c r="D69" s="46"/>
      <c r="E69" s="46"/>
      <c r="F69" s="46"/>
      <c r="G69" s="46"/>
      <c r="H69" s="46"/>
      <c r="I69" s="46"/>
      <c r="J69" s="46"/>
      <c r="K69" s="46"/>
      <c r="L69" s="46"/>
    </row>
    <row r="70" spans="1:12" s="24" customFormat="1" ht="15.75">
      <c r="A70" s="46"/>
      <c r="B70" s="46"/>
      <c r="C70" s="46"/>
      <c r="D70" s="46"/>
      <c r="E70" s="46"/>
      <c r="F70" s="46"/>
      <c r="G70" s="46"/>
      <c r="H70" s="46"/>
      <c r="I70" s="46"/>
      <c r="J70" s="46"/>
      <c r="K70" s="90"/>
      <c r="L70" s="90"/>
    </row>
    <row r="71" spans="1:12" s="24" customFormat="1" ht="15.75">
      <c r="A71" s="46"/>
      <c r="B71" s="46"/>
      <c r="C71" s="46"/>
      <c r="D71" s="46"/>
      <c r="E71" s="46"/>
      <c r="F71" s="46"/>
      <c r="G71" s="46"/>
      <c r="H71" s="46"/>
      <c r="I71" s="46"/>
      <c r="J71" s="46"/>
      <c r="K71" s="90"/>
      <c r="L71" s="90"/>
    </row>
    <row r="72" spans="1:12" s="24" customFormat="1" ht="15.75">
      <c r="A72" s="46"/>
      <c r="B72" s="46"/>
      <c r="C72" s="46"/>
      <c r="D72" s="46"/>
      <c r="E72" s="46"/>
      <c r="F72" s="46"/>
      <c r="G72" s="46"/>
      <c r="H72" s="46"/>
      <c r="I72" s="46"/>
      <c r="J72" s="46"/>
      <c r="K72" s="90"/>
      <c r="L72" s="90"/>
    </row>
    <row r="73" spans="1:12" s="24" customFormat="1" ht="15.75">
      <c r="A73" s="46"/>
      <c r="B73" s="46"/>
      <c r="C73" s="46"/>
      <c r="D73" s="46"/>
      <c r="E73" s="46"/>
      <c r="F73" s="46"/>
      <c r="G73" s="46"/>
      <c r="H73" s="46"/>
      <c r="I73" s="46"/>
      <c r="J73" s="46"/>
      <c r="K73" s="90"/>
      <c r="L73" s="90"/>
    </row>
    <row r="74" spans="1:12" s="24" customFormat="1" ht="15.75">
      <c r="A74" s="46"/>
      <c r="B74" s="46"/>
      <c r="C74" s="46"/>
      <c r="D74" s="46"/>
      <c r="E74" s="46"/>
      <c r="F74" s="46"/>
      <c r="G74" s="46"/>
      <c r="H74" s="46"/>
      <c r="I74" s="46"/>
      <c r="J74" s="46"/>
      <c r="K74" s="90"/>
      <c r="L74" s="90"/>
    </row>
    <row r="75" spans="1:12" s="24" customFormat="1" ht="15.75">
      <c r="A75" s="46"/>
      <c r="B75" s="46"/>
      <c r="C75" s="46"/>
      <c r="D75" s="46"/>
      <c r="E75" s="46"/>
      <c r="F75" s="46"/>
      <c r="G75" s="46"/>
      <c r="H75" s="46"/>
      <c r="I75" s="46"/>
      <c r="J75" s="46"/>
      <c r="K75" s="90"/>
      <c r="L75" s="90"/>
    </row>
    <row r="76" spans="1:12" s="24" customFormat="1" ht="15.75">
      <c r="A76" s="46"/>
      <c r="B76" s="46"/>
      <c r="C76" s="46"/>
      <c r="D76" s="46"/>
      <c r="E76" s="46"/>
      <c r="F76" s="46"/>
      <c r="G76" s="46"/>
      <c r="H76" s="46"/>
      <c r="I76" s="46"/>
      <c r="J76" s="46"/>
      <c r="K76" s="90"/>
      <c r="L76" s="90"/>
    </row>
    <row r="77" spans="1:12" s="24" customFormat="1" ht="15.75">
      <c r="A77" s="46"/>
      <c r="B77" s="46"/>
      <c r="C77" s="46"/>
      <c r="D77" s="46"/>
      <c r="E77" s="46"/>
      <c r="F77" s="46"/>
      <c r="G77" s="46"/>
      <c r="H77" s="46"/>
      <c r="I77" s="46"/>
      <c r="J77" s="46"/>
      <c r="K77" s="90"/>
      <c r="L77" s="90"/>
    </row>
    <row r="78" spans="1:12" s="24" customFormat="1" ht="15.75">
      <c r="A78" s="46"/>
      <c r="B78" s="46"/>
      <c r="C78" s="46"/>
      <c r="D78" s="46"/>
      <c r="E78" s="46"/>
      <c r="F78" s="46"/>
      <c r="G78" s="46"/>
      <c r="H78" s="46"/>
      <c r="I78" s="46"/>
      <c r="J78" s="46"/>
      <c r="K78" s="90"/>
      <c r="L78" s="90"/>
    </row>
    <row r="79" spans="1:12" s="24" customFormat="1" ht="15.75">
      <c r="A79" s="46"/>
      <c r="B79" s="46"/>
      <c r="C79" s="46"/>
      <c r="D79" s="46"/>
      <c r="E79" s="46"/>
      <c r="F79" s="46"/>
      <c r="G79" s="46"/>
      <c r="H79" s="46"/>
      <c r="I79" s="46"/>
      <c r="J79" s="46"/>
      <c r="K79" s="91"/>
      <c r="L79" s="91"/>
    </row>
    <row r="80" spans="1:12" s="24" customFormat="1" ht="15.75">
      <c r="A80" s="46"/>
      <c r="B80" s="46"/>
      <c r="C80" s="46"/>
      <c r="D80" s="46"/>
      <c r="E80" s="46"/>
      <c r="F80" s="46"/>
      <c r="G80" s="46"/>
      <c r="H80" s="46"/>
      <c r="I80" s="46"/>
      <c r="J80" s="46"/>
      <c r="K80" s="92">
        <f>$K$28</f>
        <v>20415630</v>
      </c>
      <c r="L80" s="91"/>
    </row>
    <row r="81" spans="1:12" s="24" customFormat="1" ht="15.75">
      <c r="A81" s="46"/>
      <c r="B81" s="46"/>
      <c r="C81" s="46"/>
      <c r="D81" s="46"/>
      <c r="E81" s="46"/>
      <c r="F81" s="46"/>
      <c r="G81" s="46"/>
      <c r="H81" s="46"/>
      <c r="I81" s="46"/>
      <c r="J81" s="46"/>
      <c r="K81" s="92">
        <f>$K$49</f>
        <v>0</v>
      </c>
      <c r="L81" s="93"/>
    </row>
    <row r="82" spans="1:12" s="24" customFormat="1" ht="15.75">
      <c r="A82" s="46"/>
      <c r="B82" s="46"/>
      <c r="C82" s="46"/>
      <c r="D82" s="46"/>
      <c r="E82" s="46"/>
      <c r="F82" s="46"/>
      <c r="G82" s="46"/>
      <c r="H82" s="46"/>
      <c r="I82" s="46"/>
      <c r="J82" s="46"/>
      <c r="K82" s="92">
        <f>K80-K81</f>
        <v>20415630</v>
      </c>
      <c r="L82" s="93">
        <f>K82/K80*100%</f>
        <v>1</v>
      </c>
    </row>
    <row r="83" spans="1:12" s="24" customFormat="1" ht="15.75">
      <c r="A83" s="46"/>
      <c r="B83" s="46"/>
      <c r="C83" s="46"/>
      <c r="D83" s="46"/>
      <c r="E83" s="46"/>
      <c r="F83" s="46"/>
      <c r="G83" s="46"/>
      <c r="H83" s="46"/>
      <c r="I83" s="46"/>
      <c r="J83" s="46"/>
      <c r="K83" s="91"/>
      <c r="L83" s="93">
        <f>K81/K80*100%</f>
        <v>0</v>
      </c>
    </row>
    <row r="84" spans="1:12" s="24" customFormat="1" ht="15.75">
      <c r="A84" s="46"/>
      <c r="B84" s="48"/>
      <c r="C84" s="46"/>
      <c r="D84" s="46"/>
      <c r="E84" s="46"/>
      <c r="F84" s="46"/>
      <c r="G84" s="46"/>
      <c r="H84" s="46"/>
      <c r="I84" s="46"/>
      <c r="J84" s="46"/>
      <c r="K84" s="46"/>
      <c r="L84" s="46"/>
    </row>
    <row r="85" spans="1:12" s="24" customFormat="1" ht="15.75">
      <c r="A85" s="86"/>
      <c r="B85" s="115"/>
      <c r="C85" s="116"/>
      <c r="D85" s="116"/>
      <c r="E85" s="116"/>
      <c r="F85" s="116"/>
      <c r="G85" s="38"/>
      <c r="H85" s="38"/>
      <c r="I85" s="38"/>
      <c r="J85" s="38"/>
      <c r="K85" s="38"/>
      <c r="L85" s="38"/>
    </row>
    <row r="86" spans="1:12" s="24" customFormat="1" ht="15.75">
      <c r="A86" s="95"/>
      <c r="B86" s="96"/>
      <c r="C86" s="96"/>
      <c r="D86" s="99"/>
      <c r="E86" s="100"/>
      <c r="F86" s="96"/>
      <c r="G86" s="96"/>
      <c r="H86" s="96"/>
      <c r="I86" s="96"/>
      <c r="J86" s="96"/>
      <c r="K86" s="96"/>
      <c r="L86" s="96"/>
    </row>
    <row r="87" spans="1:12" s="24" customFormat="1" ht="15.75">
      <c r="A87" s="95"/>
      <c r="B87" s="96"/>
      <c r="C87" s="96"/>
      <c r="D87" s="99"/>
      <c r="E87" s="100"/>
      <c r="F87" s="96"/>
      <c r="G87" s="96"/>
      <c r="H87" s="96"/>
      <c r="I87" s="96"/>
      <c r="J87" s="96"/>
      <c r="K87" s="96"/>
      <c r="L87" s="96"/>
    </row>
    <row r="88" spans="1:12" s="24" customFormat="1" ht="15.75">
      <c r="A88" s="95"/>
      <c r="B88" s="96"/>
      <c r="C88" s="96"/>
      <c r="D88" s="99"/>
      <c r="E88" s="100"/>
      <c r="F88" s="96"/>
      <c r="G88" s="96"/>
      <c r="H88" s="96"/>
      <c r="I88" s="96"/>
      <c r="J88" s="96"/>
      <c r="K88" s="96"/>
      <c r="L88" s="96"/>
    </row>
    <row r="89" spans="1:12" s="24" customFormat="1" ht="15.75">
      <c r="A89" s="95"/>
      <c r="B89" s="96"/>
      <c r="C89" s="96"/>
      <c r="D89" s="99"/>
      <c r="E89" s="100"/>
      <c r="F89" s="96"/>
      <c r="G89" s="96"/>
      <c r="H89" s="96"/>
      <c r="I89" s="96"/>
      <c r="J89" s="96"/>
      <c r="K89" s="96"/>
      <c r="L89" s="96"/>
    </row>
    <row r="90" spans="1:12" s="24" customFormat="1" ht="15.75">
      <c r="A90" s="95"/>
      <c r="B90" s="96"/>
      <c r="C90" s="96"/>
      <c r="D90" s="99"/>
      <c r="E90" s="100"/>
      <c r="F90" s="96"/>
      <c r="G90" s="96"/>
      <c r="H90" s="96"/>
      <c r="I90" s="96"/>
      <c r="J90" s="96"/>
      <c r="K90" s="96"/>
      <c r="L90" s="96"/>
    </row>
    <row r="91" spans="1:12" s="24" customFormat="1" ht="15.75">
      <c r="A91" s="95"/>
      <c r="B91" s="96"/>
      <c r="C91" s="96"/>
      <c r="D91" s="99"/>
      <c r="E91" s="100"/>
      <c r="F91" s="96"/>
      <c r="G91" s="96"/>
      <c r="H91" s="96"/>
      <c r="I91" s="96"/>
      <c r="J91" s="96"/>
      <c r="K91" s="96"/>
      <c r="L91" s="96"/>
    </row>
    <row r="92" spans="1:12" s="24" customFormat="1" ht="15.75">
      <c r="A92" s="95"/>
      <c r="B92" s="96"/>
      <c r="C92" s="96"/>
      <c r="D92" s="99"/>
      <c r="E92" s="100"/>
      <c r="F92" s="96"/>
      <c r="G92" s="96"/>
      <c r="H92" s="96"/>
      <c r="I92" s="96"/>
      <c r="J92" s="96"/>
      <c r="K92" s="96"/>
      <c r="L92" s="96"/>
    </row>
    <row r="93" spans="1:12" s="24" customFormat="1" ht="15.75">
      <c r="A93" s="95"/>
      <c r="B93" s="96"/>
      <c r="C93" s="96"/>
      <c r="D93" s="99"/>
      <c r="E93" s="100"/>
      <c r="F93" s="96"/>
      <c r="G93" s="96"/>
      <c r="H93" s="96"/>
      <c r="I93" s="96"/>
      <c r="J93" s="96"/>
      <c r="K93" s="96"/>
      <c r="L93" s="96"/>
    </row>
    <row r="94" spans="1:12" s="24" customFormat="1" ht="15.75">
      <c r="A94" s="95"/>
      <c r="B94" s="96"/>
      <c r="C94" s="96"/>
      <c r="D94" s="99"/>
      <c r="E94" s="100"/>
      <c r="F94" s="96"/>
      <c r="G94" s="96"/>
      <c r="H94" s="96"/>
      <c r="I94" s="96"/>
      <c r="J94" s="96"/>
      <c r="K94" s="96"/>
      <c r="L94" s="96"/>
    </row>
    <row r="95" spans="1:12" s="24" customFormat="1" ht="15.75">
      <c r="A95" s="95"/>
      <c r="B95" s="96"/>
      <c r="C95" s="96"/>
      <c r="D95" s="99"/>
      <c r="E95" s="100"/>
      <c r="F95" s="96"/>
      <c r="G95" s="96"/>
      <c r="H95" s="96"/>
      <c r="I95" s="96"/>
      <c r="J95" s="96"/>
      <c r="K95" s="96"/>
      <c r="L95" s="96"/>
    </row>
    <row r="96" spans="1:12" s="24" customFormat="1" ht="15.75">
      <c r="A96" s="95"/>
      <c r="B96" s="96"/>
      <c r="C96" s="96"/>
      <c r="D96" s="99"/>
      <c r="E96" s="100"/>
      <c r="F96" s="96"/>
      <c r="G96" s="96"/>
      <c r="H96" s="96"/>
      <c r="I96" s="96"/>
      <c r="J96" s="96"/>
      <c r="K96" s="96"/>
      <c r="L96" s="96"/>
    </row>
    <row r="97" spans="1:12" s="24" customFormat="1" ht="15.75">
      <c r="A97" s="95"/>
      <c r="B97" s="96"/>
      <c r="C97" s="96"/>
      <c r="D97" s="99"/>
      <c r="E97" s="100"/>
      <c r="F97" s="96"/>
      <c r="G97" s="96"/>
      <c r="H97" s="96"/>
      <c r="I97" s="96"/>
      <c r="J97" s="96"/>
      <c r="K97" s="96"/>
      <c r="L97" s="96"/>
    </row>
    <row r="98" spans="1:12" s="24" customFormat="1" ht="15.75">
      <c r="A98" s="95"/>
      <c r="B98" s="96"/>
      <c r="C98" s="96"/>
      <c r="D98" s="99"/>
      <c r="E98" s="100"/>
      <c r="F98" s="96"/>
      <c r="G98" s="96"/>
      <c r="H98" s="96"/>
      <c r="I98" s="96"/>
      <c r="J98" s="96"/>
      <c r="K98" s="96"/>
      <c r="L98" s="96"/>
    </row>
    <row r="99" spans="1:12" s="24" customFormat="1" ht="15.75">
      <c r="A99" s="95"/>
      <c r="B99" s="96"/>
      <c r="C99" s="96"/>
      <c r="D99" s="99"/>
      <c r="E99" s="100"/>
      <c r="F99" s="96"/>
      <c r="G99" s="96"/>
      <c r="H99" s="96"/>
      <c r="I99" s="96"/>
      <c r="J99" s="96"/>
      <c r="K99" s="96"/>
      <c r="L99" s="96"/>
    </row>
    <row r="100" spans="1:12" s="24" customFormat="1" ht="15.75">
      <c r="A100" s="95"/>
      <c r="B100" s="96"/>
      <c r="C100" s="96"/>
      <c r="D100" s="99"/>
      <c r="E100" s="100"/>
      <c r="F100" s="96"/>
      <c r="G100" s="96"/>
      <c r="H100" s="96"/>
      <c r="I100" s="96"/>
      <c r="J100" s="96"/>
      <c r="K100" s="96"/>
      <c r="L100" s="96"/>
    </row>
    <row r="101" spans="1:12" s="24" customFormat="1" ht="15.75">
      <c r="A101" s="95"/>
      <c r="B101" s="96"/>
      <c r="C101" s="96"/>
      <c r="D101" s="99"/>
      <c r="E101" s="100"/>
      <c r="F101" s="96"/>
      <c r="G101" s="96"/>
      <c r="H101" s="96"/>
      <c r="I101" s="96"/>
      <c r="J101" s="96"/>
      <c r="K101" s="96"/>
      <c r="L101" s="96"/>
    </row>
    <row r="102" spans="1:12" s="102" customFormat="1" ht="19.5" customHeight="1">
      <c r="A102" s="95"/>
      <c r="B102" s="96"/>
      <c r="C102" s="96"/>
      <c r="D102" s="99"/>
      <c r="E102" s="100"/>
      <c r="F102" s="96"/>
      <c r="G102" s="96"/>
      <c r="H102" s="96"/>
      <c r="I102" s="96"/>
      <c r="J102" s="96"/>
      <c r="K102" s="96"/>
      <c r="L102" s="96"/>
    </row>
  </sheetData>
  <sheetProtection/>
  <mergeCells count="12">
    <mergeCell ref="B1:K1"/>
    <mergeCell ref="B2:K2"/>
    <mergeCell ref="B3:K3"/>
    <mergeCell ref="B5:D6"/>
    <mergeCell ref="I5:K6"/>
    <mergeCell ref="B7:K7"/>
    <mergeCell ref="B8:K8"/>
    <mergeCell ref="B9:K9"/>
    <mergeCell ref="B28:C28"/>
    <mergeCell ref="B30:L30"/>
    <mergeCell ref="B49:C49"/>
    <mergeCell ref="B52:L52"/>
  </mergeCells>
  <printOptions/>
  <pageMargins left="0.7" right="0.7" top="0.75" bottom="0.75" header="0.3" footer="0.3"/>
  <pageSetup orientation="portrait" paperSize="9"/>
  <drawing r:id="rId1"/>
</worksheet>
</file>

<file path=xl/worksheets/sheet14.xml><?xml version="1.0" encoding="utf-8"?>
<worksheet xmlns="http://schemas.openxmlformats.org/spreadsheetml/2006/main" xmlns:r="http://schemas.openxmlformats.org/officeDocument/2006/relationships">
  <dimension ref="A1:L91"/>
  <sheetViews>
    <sheetView zoomScale="115" zoomScaleNormal="115" zoomScaleSheetLayoutView="90" zoomScalePageLayoutView="0" workbookViewId="0" topLeftCell="A1">
      <selection activeCell="B7" sqref="B7:K7"/>
    </sheetView>
  </sheetViews>
  <sheetFormatPr defaultColWidth="9.140625" defaultRowHeight="19.5" customHeight="1"/>
  <cols>
    <col min="1" max="1" width="6.8515625" style="31" customWidth="1"/>
    <col min="2" max="2" width="24.00390625" style="32" customWidth="1"/>
    <col min="3" max="3" width="20.28125" style="32" customWidth="1"/>
    <col min="4" max="4" width="7.421875" style="34" customWidth="1"/>
    <col min="5" max="5" width="8.140625" style="35" customWidth="1"/>
    <col min="6" max="6" width="9.00390625" style="32" customWidth="1"/>
    <col min="7" max="7" width="10.421875" style="32" customWidth="1"/>
    <col min="8" max="8" width="7.421875" style="32" customWidth="1"/>
    <col min="9" max="9" width="8.00390625" style="69" customWidth="1"/>
    <col min="10" max="10" width="11.421875" style="32" customWidth="1"/>
    <col min="11" max="11" width="15.57421875" style="32" customWidth="1"/>
    <col min="12" max="12" width="14.140625" style="32" customWidth="1"/>
    <col min="13" max="16384" width="9.140625" style="1" customWidth="1"/>
  </cols>
  <sheetData>
    <row r="1" spans="2:11" ht="19.5" customHeight="1">
      <c r="B1" s="129"/>
      <c r="C1" s="129"/>
      <c r="D1" s="129"/>
      <c r="E1" s="129"/>
      <c r="F1" s="129"/>
      <c r="G1" s="129"/>
      <c r="H1" s="129"/>
      <c r="I1" s="129"/>
      <c r="J1" s="129"/>
      <c r="K1" s="129"/>
    </row>
    <row r="2" spans="2:11" ht="19.5" customHeight="1">
      <c r="B2" s="130" t="s">
        <v>58</v>
      </c>
      <c r="C2" s="130"/>
      <c r="D2" s="130"/>
      <c r="E2" s="130"/>
      <c r="F2" s="130"/>
      <c r="G2" s="130"/>
      <c r="H2" s="130"/>
      <c r="I2" s="130"/>
      <c r="J2" s="130"/>
      <c r="K2" s="130"/>
    </row>
    <row r="3" ht="13.5" customHeight="1">
      <c r="B3" s="33"/>
    </row>
    <row r="4" spans="1:12" ht="15" customHeight="1">
      <c r="A4" s="128" t="s">
        <v>39</v>
      </c>
      <c r="B4" s="128"/>
      <c r="C4" s="128"/>
      <c r="I4" s="123" t="s">
        <v>38</v>
      </c>
      <c r="J4" s="123"/>
      <c r="K4" s="123"/>
      <c r="L4" s="36"/>
    </row>
    <row r="5" spans="1:12" ht="11.25" customHeight="1">
      <c r="A5" s="128"/>
      <c r="B5" s="128"/>
      <c r="C5" s="128"/>
      <c r="I5" s="123"/>
      <c r="J5" s="123"/>
      <c r="K5" s="123"/>
      <c r="L5" s="36"/>
    </row>
    <row r="6" spans="2:11" ht="16.5" customHeight="1">
      <c r="B6" s="130" t="s">
        <v>12</v>
      </c>
      <c r="C6" s="130"/>
      <c r="D6" s="130"/>
      <c r="E6" s="130"/>
      <c r="F6" s="130"/>
      <c r="G6" s="130"/>
      <c r="H6" s="130"/>
      <c r="I6" s="130"/>
      <c r="J6" s="130"/>
      <c r="K6" s="130"/>
    </row>
    <row r="7" spans="1:12" s="2" customFormat="1" ht="69.75" customHeight="1">
      <c r="A7" s="37"/>
      <c r="B7" s="137" t="s">
        <v>146</v>
      </c>
      <c r="C7" s="137"/>
      <c r="D7" s="137"/>
      <c r="E7" s="137"/>
      <c r="F7" s="137"/>
      <c r="G7" s="137"/>
      <c r="H7" s="137"/>
      <c r="I7" s="137"/>
      <c r="J7" s="137"/>
      <c r="K7" s="137"/>
      <c r="L7" s="38"/>
    </row>
    <row r="8" spans="1:12" s="2" customFormat="1" ht="19.5" customHeight="1">
      <c r="A8" s="37" t="s">
        <v>10</v>
      </c>
      <c r="B8" s="120" t="s">
        <v>34</v>
      </c>
      <c r="C8" s="120"/>
      <c r="D8" s="120"/>
      <c r="E8" s="120"/>
      <c r="F8" s="120"/>
      <c r="G8" s="120"/>
      <c r="H8" s="120"/>
      <c r="I8" s="120"/>
      <c r="J8" s="120"/>
      <c r="K8" s="120"/>
      <c r="L8" s="38"/>
    </row>
    <row r="9" spans="1:12" s="2" customFormat="1" ht="12" customHeight="1" thickBot="1">
      <c r="A9" s="37"/>
      <c r="B9" s="39"/>
      <c r="C9" s="39"/>
      <c r="D9" s="39"/>
      <c r="E9" s="39"/>
      <c r="F9" s="39"/>
      <c r="G9" s="39"/>
      <c r="H9" s="39"/>
      <c r="I9" s="70"/>
      <c r="J9" s="39"/>
      <c r="K9" s="39"/>
      <c r="L9" s="38"/>
    </row>
    <row r="10" spans="1:12" s="2" customFormat="1" ht="110.25">
      <c r="A10" s="3" t="s">
        <v>0</v>
      </c>
      <c r="B10" s="4" t="s">
        <v>15</v>
      </c>
      <c r="C10" s="4" t="s">
        <v>17</v>
      </c>
      <c r="D10" s="5" t="s">
        <v>26</v>
      </c>
      <c r="E10" s="6" t="s">
        <v>27</v>
      </c>
      <c r="F10" s="7" t="s">
        <v>28</v>
      </c>
      <c r="G10" s="5" t="s">
        <v>29</v>
      </c>
      <c r="H10" s="5" t="s">
        <v>18</v>
      </c>
      <c r="I10" s="68" t="s">
        <v>16</v>
      </c>
      <c r="J10" s="52" t="s">
        <v>30</v>
      </c>
      <c r="K10" s="52" t="s">
        <v>31</v>
      </c>
      <c r="L10" s="25" t="s">
        <v>5</v>
      </c>
    </row>
    <row r="11" spans="1:12" s="2" customFormat="1" ht="18" customHeight="1">
      <c r="A11" s="8">
        <v>1</v>
      </c>
      <c r="B11" s="9" t="s">
        <v>2</v>
      </c>
      <c r="C11" s="10"/>
      <c r="D11" s="11"/>
      <c r="E11" s="40"/>
      <c r="F11" s="12"/>
      <c r="G11" s="12"/>
      <c r="H11" s="12"/>
      <c r="I11" s="62"/>
      <c r="J11" s="53"/>
      <c r="K11" s="53"/>
      <c r="L11" s="13"/>
    </row>
    <row r="12" spans="1:12" s="2" customFormat="1" ht="47.25" customHeight="1">
      <c r="A12" s="63" t="s">
        <v>14</v>
      </c>
      <c r="B12" s="65" t="s">
        <v>89</v>
      </c>
      <c r="C12" s="10" t="s">
        <v>90</v>
      </c>
      <c r="D12" s="15">
        <v>2</v>
      </c>
      <c r="E12" s="40">
        <v>40799</v>
      </c>
      <c r="F12" s="12">
        <v>0</v>
      </c>
      <c r="G12" s="12">
        <v>2000</v>
      </c>
      <c r="H12" s="12">
        <v>1</v>
      </c>
      <c r="I12" s="62">
        <v>3</v>
      </c>
      <c r="J12" s="53">
        <f aca="true" t="shared" si="0" ref="J12:J26">G12+F12+(D12*E12)</f>
        <v>83598</v>
      </c>
      <c r="K12" s="53">
        <f aca="true" t="shared" si="1" ref="K12:K26">J12*I12*H12</f>
        <v>250794</v>
      </c>
      <c r="L12" s="13" t="s">
        <v>55</v>
      </c>
    </row>
    <row r="13" spans="1:12" s="2" customFormat="1" ht="18" customHeight="1">
      <c r="A13" s="8">
        <v>2</v>
      </c>
      <c r="B13" s="9" t="s">
        <v>7</v>
      </c>
      <c r="C13" s="10" t="s">
        <v>8</v>
      </c>
      <c r="D13" s="15">
        <v>2</v>
      </c>
      <c r="E13" s="40">
        <v>40799</v>
      </c>
      <c r="F13" s="12">
        <v>0</v>
      </c>
      <c r="G13" s="12">
        <v>0</v>
      </c>
      <c r="H13" s="12">
        <v>1</v>
      </c>
      <c r="I13" s="62">
        <v>3</v>
      </c>
      <c r="J13" s="53">
        <f t="shared" si="0"/>
        <v>81598</v>
      </c>
      <c r="K13" s="53">
        <f t="shared" si="1"/>
        <v>244794</v>
      </c>
      <c r="L13" s="13"/>
    </row>
    <row r="14" spans="1:12" s="2" customFormat="1" ht="18" customHeight="1">
      <c r="A14" s="16"/>
      <c r="B14" s="10"/>
      <c r="C14" s="10" t="s">
        <v>36</v>
      </c>
      <c r="D14" s="15">
        <v>0</v>
      </c>
      <c r="E14" s="40">
        <v>40799</v>
      </c>
      <c r="F14" s="12">
        <v>0</v>
      </c>
      <c r="G14" s="12">
        <v>0</v>
      </c>
      <c r="H14" s="12">
        <v>0</v>
      </c>
      <c r="I14" s="62">
        <v>0</v>
      </c>
      <c r="J14" s="53">
        <f t="shared" si="0"/>
        <v>0</v>
      </c>
      <c r="K14" s="53">
        <f t="shared" si="1"/>
        <v>0</v>
      </c>
      <c r="L14" s="13"/>
    </row>
    <row r="15" spans="1:12" s="2" customFormat="1" ht="18" customHeight="1">
      <c r="A15" s="16"/>
      <c r="B15" s="10"/>
      <c r="C15" s="10" t="s">
        <v>20</v>
      </c>
      <c r="D15" s="15">
        <v>0</v>
      </c>
      <c r="E15" s="40">
        <v>40799</v>
      </c>
      <c r="F15" s="12">
        <v>0</v>
      </c>
      <c r="G15" s="12">
        <v>0</v>
      </c>
      <c r="H15" s="12">
        <v>0</v>
      </c>
      <c r="I15" s="62">
        <v>0</v>
      </c>
      <c r="J15" s="53">
        <f t="shared" si="0"/>
        <v>0</v>
      </c>
      <c r="K15" s="53">
        <f t="shared" si="1"/>
        <v>0</v>
      </c>
      <c r="L15" s="13"/>
    </row>
    <row r="16" spans="1:12" s="2" customFormat="1" ht="31.5">
      <c r="A16" s="8">
        <v>3</v>
      </c>
      <c r="B16" s="9" t="s">
        <v>21</v>
      </c>
      <c r="C16" s="10"/>
      <c r="D16" s="15"/>
      <c r="E16" s="40">
        <v>40799</v>
      </c>
      <c r="F16" s="12">
        <v>0</v>
      </c>
      <c r="G16" s="12">
        <v>0</v>
      </c>
      <c r="H16" s="12">
        <v>0</v>
      </c>
      <c r="I16" s="62">
        <v>0</v>
      </c>
      <c r="J16" s="53">
        <f>G16+F16+(D16*E16)</f>
        <v>0</v>
      </c>
      <c r="K16" s="53">
        <f>J16*I16*H16</f>
        <v>0</v>
      </c>
      <c r="L16" s="13"/>
    </row>
    <row r="17" spans="1:12" s="2" customFormat="1" ht="18" customHeight="1">
      <c r="A17" s="14" t="s">
        <v>23</v>
      </c>
      <c r="B17" s="10" t="s">
        <v>3</v>
      </c>
      <c r="C17" s="10"/>
      <c r="D17" s="15">
        <v>0</v>
      </c>
      <c r="E17" s="40">
        <v>40799</v>
      </c>
      <c r="F17" s="12">
        <v>0</v>
      </c>
      <c r="G17" s="12">
        <v>0</v>
      </c>
      <c r="H17" s="12">
        <v>0</v>
      </c>
      <c r="I17" s="62">
        <v>0</v>
      </c>
      <c r="J17" s="53">
        <f>G17+F17+(D17*E17)</f>
        <v>0</v>
      </c>
      <c r="K17" s="53">
        <f>J17*I17*H17</f>
        <v>0</v>
      </c>
      <c r="L17" s="13"/>
    </row>
    <row r="18" spans="1:12" s="2" customFormat="1" ht="18" customHeight="1">
      <c r="A18" s="14" t="s">
        <v>22</v>
      </c>
      <c r="B18" s="10" t="s">
        <v>4</v>
      </c>
      <c r="C18" s="10"/>
      <c r="D18" s="15">
        <v>0</v>
      </c>
      <c r="E18" s="40">
        <v>40799</v>
      </c>
      <c r="F18" s="12"/>
      <c r="G18" s="12">
        <v>500000</v>
      </c>
      <c r="H18" s="12">
        <v>1</v>
      </c>
      <c r="I18" s="62">
        <v>3</v>
      </c>
      <c r="J18" s="53">
        <f>G18+F18+(D18*E18)</f>
        <v>500000</v>
      </c>
      <c r="K18" s="53">
        <f>J18*I18*H18</f>
        <v>1500000</v>
      </c>
      <c r="L18" s="13"/>
    </row>
    <row r="19" spans="1:12" s="2" customFormat="1" ht="69.75" customHeight="1">
      <c r="A19" s="16">
        <v>4</v>
      </c>
      <c r="B19" s="10" t="s">
        <v>33</v>
      </c>
      <c r="C19" s="10"/>
      <c r="D19" s="15"/>
      <c r="E19" s="40">
        <v>40799</v>
      </c>
      <c r="F19" s="12">
        <v>0</v>
      </c>
      <c r="G19" s="12">
        <v>0</v>
      </c>
      <c r="H19" s="12">
        <v>0</v>
      </c>
      <c r="I19" s="62">
        <v>0</v>
      </c>
      <c r="J19" s="12">
        <v>0</v>
      </c>
      <c r="K19" s="12">
        <v>0</v>
      </c>
      <c r="L19" s="13"/>
    </row>
    <row r="20" spans="1:12" s="2" customFormat="1" ht="22.5" customHeight="1">
      <c r="A20" s="16"/>
      <c r="B20" s="42"/>
      <c r="C20" s="10" t="s">
        <v>19</v>
      </c>
      <c r="D20" s="15"/>
      <c r="E20" s="40">
        <v>40799</v>
      </c>
      <c r="F20" s="12">
        <v>0</v>
      </c>
      <c r="G20" s="12">
        <v>0</v>
      </c>
      <c r="H20" s="12">
        <v>0</v>
      </c>
      <c r="I20" s="62">
        <v>0</v>
      </c>
      <c r="J20" s="53">
        <f t="shared" si="0"/>
        <v>0</v>
      </c>
      <c r="K20" s="53">
        <f t="shared" si="1"/>
        <v>0</v>
      </c>
      <c r="L20" s="13"/>
    </row>
    <row r="21" spans="1:12" s="2" customFormat="1" ht="18" customHeight="1">
      <c r="A21" s="16"/>
      <c r="B21" s="10"/>
      <c r="C21" s="10" t="s">
        <v>24</v>
      </c>
      <c r="D21" s="15"/>
      <c r="E21" s="40">
        <v>40799</v>
      </c>
      <c r="F21" s="12">
        <v>0</v>
      </c>
      <c r="G21" s="12">
        <v>0</v>
      </c>
      <c r="H21" s="12">
        <v>0</v>
      </c>
      <c r="I21" s="62">
        <v>0</v>
      </c>
      <c r="J21" s="53">
        <f t="shared" si="0"/>
        <v>0</v>
      </c>
      <c r="K21" s="53">
        <f t="shared" si="1"/>
        <v>0</v>
      </c>
      <c r="L21" s="13"/>
    </row>
    <row r="22" spans="1:12" s="2" customFormat="1" ht="34.5" customHeight="1">
      <c r="A22" s="16">
        <v>5</v>
      </c>
      <c r="B22" s="10" t="s">
        <v>32</v>
      </c>
      <c r="C22" s="10"/>
      <c r="D22" s="15"/>
      <c r="E22" s="40">
        <v>40799</v>
      </c>
      <c r="F22" s="12">
        <v>0</v>
      </c>
      <c r="G22" s="12">
        <v>0</v>
      </c>
      <c r="H22" s="12">
        <v>0</v>
      </c>
      <c r="I22" s="62">
        <v>0</v>
      </c>
      <c r="J22" s="53">
        <f>G22+F22+(D22*E22)</f>
        <v>0</v>
      </c>
      <c r="K22" s="53">
        <f>J22*I22*H22</f>
        <v>0</v>
      </c>
      <c r="L22" s="13"/>
    </row>
    <row r="23" spans="1:12" s="2" customFormat="1" ht="15.75">
      <c r="A23" s="16">
        <v>6</v>
      </c>
      <c r="B23" s="9" t="s">
        <v>9</v>
      </c>
      <c r="C23" s="10" t="s">
        <v>8</v>
      </c>
      <c r="D23" s="15">
        <v>2</v>
      </c>
      <c r="E23" s="40">
        <v>40799</v>
      </c>
      <c r="F23" s="12">
        <v>0</v>
      </c>
      <c r="G23" s="12">
        <v>0</v>
      </c>
      <c r="H23" s="12">
        <v>1</v>
      </c>
      <c r="I23" s="62">
        <v>3</v>
      </c>
      <c r="J23" s="53">
        <f t="shared" si="0"/>
        <v>81598</v>
      </c>
      <c r="K23" s="53">
        <f t="shared" si="1"/>
        <v>244794</v>
      </c>
      <c r="L23" s="13"/>
    </row>
    <row r="24" spans="1:12" s="2" customFormat="1" ht="18" customHeight="1">
      <c r="A24" s="17"/>
      <c r="B24" s="10"/>
      <c r="C24" s="10" t="s">
        <v>37</v>
      </c>
      <c r="D24" s="15">
        <v>0</v>
      </c>
      <c r="E24" s="40">
        <v>40799</v>
      </c>
      <c r="F24" s="12">
        <v>0</v>
      </c>
      <c r="G24" s="12">
        <v>0</v>
      </c>
      <c r="H24" s="12">
        <v>0</v>
      </c>
      <c r="I24" s="62">
        <v>0</v>
      </c>
      <c r="J24" s="53">
        <f t="shared" si="0"/>
        <v>0</v>
      </c>
      <c r="K24" s="53">
        <f t="shared" si="1"/>
        <v>0</v>
      </c>
      <c r="L24" s="13"/>
    </row>
    <row r="25" spans="1:12" s="2" customFormat="1" ht="18" customHeight="1">
      <c r="A25" s="17"/>
      <c r="B25" s="10"/>
      <c r="C25" s="10" t="s">
        <v>20</v>
      </c>
      <c r="D25" s="15">
        <v>0</v>
      </c>
      <c r="E25" s="40">
        <v>40799</v>
      </c>
      <c r="F25" s="12">
        <v>0</v>
      </c>
      <c r="G25" s="12">
        <v>0</v>
      </c>
      <c r="H25" s="12">
        <v>0</v>
      </c>
      <c r="I25" s="62">
        <v>0</v>
      </c>
      <c r="J25" s="53">
        <f t="shared" si="0"/>
        <v>0</v>
      </c>
      <c r="K25" s="53">
        <f t="shared" si="1"/>
        <v>0</v>
      </c>
      <c r="L25" s="13"/>
    </row>
    <row r="26" spans="1:12" s="2" customFormat="1" ht="18" customHeight="1">
      <c r="A26" s="18"/>
      <c r="B26" s="10"/>
      <c r="C26" s="10" t="s">
        <v>6</v>
      </c>
      <c r="D26" s="15">
        <v>0</v>
      </c>
      <c r="E26" s="40">
        <v>40799</v>
      </c>
      <c r="F26" s="12">
        <v>0</v>
      </c>
      <c r="G26" s="12">
        <v>0</v>
      </c>
      <c r="H26" s="12">
        <v>0</v>
      </c>
      <c r="I26" s="62">
        <v>0</v>
      </c>
      <c r="J26" s="53">
        <f t="shared" si="0"/>
        <v>0</v>
      </c>
      <c r="K26" s="53">
        <f t="shared" si="1"/>
        <v>0</v>
      </c>
      <c r="L26" s="13"/>
    </row>
    <row r="27" spans="1:12" s="2" customFormat="1" ht="19.5" customHeight="1" thickBot="1">
      <c r="A27" s="19"/>
      <c r="B27" s="121" t="s">
        <v>1</v>
      </c>
      <c r="C27" s="122"/>
      <c r="D27" s="20"/>
      <c r="E27" s="21"/>
      <c r="F27" s="21">
        <f>SUM(F11:F26)</f>
        <v>0</v>
      </c>
      <c r="G27" s="21">
        <f>SUM(G11:G26)</f>
        <v>502000</v>
      </c>
      <c r="H27" s="22"/>
      <c r="I27" s="71"/>
      <c r="J27" s="54">
        <f>SUM(J11:J26)</f>
        <v>746794</v>
      </c>
      <c r="K27" s="54">
        <f>SUM(K11:K26)</f>
        <v>2240382</v>
      </c>
      <c r="L27" s="23"/>
    </row>
    <row r="28" spans="1:12" s="2" customFormat="1" ht="19.5" customHeight="1">
      <c r="A28" s="26"/>
      <c r="B28" s="27"/>
      <c r="C28" s="27"/>
      <c r="D28" s="28"/>
      <c r="E28" s="29"/>
      <c r="F28" s="29"/>
      <c r="G28" s="29"/>
      <c r="H28" s="30"/>
      <c r="I28" s="72"/>
      <c r="J28" s="29"/>
      <c r="K28" s="29"/>
      <c r="L28" s="29"/>
    </row>
    <row r="29" spans="1:12" s="2" customFormat="1" ht="27.75" customHeight="1">
      <c r="A29" s="37" t="s">
        <v>11</v>
      </c>
      <c r="B29" s="120" t="s">
        <v>35</v>
      </c>
      <c r="C29" s="120"/>
      <c r="D29" s="120"/>
      <c r="E29" s="120"/>
      <c r="F29" s="120"/>
      <c r="G29" s="120"/>
      <c r="H29" s="120"/>
      <c r="I29" s="120"/>
      <c r="J29" s="120"/>
      <c r="K29" s="120"/>
      <c r="L29" s="120"/>
    </row>
    <row r="30" spans="1:12" s="2" customFormat="1" ht="19.5" customHeight="1" thickBot="1">
      <c r="A30" s="43"/>
      <c r="B30" s="41"/>
      <c r="C30" s="41"/>
      <c r="D30" s="44"/>
      <c r="E30" s="45"/>
      <c r="F30" s="41"/>
      <c r="G30" s="41"/>
      <c r="H30" s="41"/>
      <c r="I30" s="73"/>
      <c r="J30" s="41"/>
      <c r="K30" s="41"/>
      <c r="L30" s="41"/>
    </row>
    <row r="31" spans="1:12" s="2" customFormat="1" ht="110.25">
      <c r="A31" s="3" t="s">
        <v>0</v>
      </c>
      <c r="B31" s="4" t="s">
        <v>15</v>
      </c>
      <c r="C31" s="4" t="s">
        <v>17</v>
      </c>
      <c r="D31" s="5" t="s">
        <v>26</v>
      </c>
      <c r="E31" s="6" t="s">
        <v>27</v>
      </c>
      <c r="F31" s="7" t="s">
        <v>28</v>
      </c>
      <c r="G31" s="5" t="s">
        <v>29</v>
      </c>
      <c r="H31" s="5" t="s">
        <v>18</v>
      </c>
      <c r="I31" s="68" t="s">
        <v>16</v>
      </c>
      <c r="J31" s="52" t="s">
        <v>30</v>
      </c>
      <c r="K31" s="52" t="s">
        <v>31</v>
      </c>
      <c r="L31" s="25" t="s">
        <v>5</v>
      </c>
    </row>
    <row r="32" spans="1:12" s="2" customFormat="1" ht="18" customHeight="1">
      <c r="A32" s="8">
        <v>1</v>
      </c>
      <c r="B32" s="9" t="s">
        <v>2</v>
      </c>
      <c r="C32" s="10"/>
      <c r="D32" s="11"/>
      <c r="E32" s="40"/>
      <c r="F32" s="12"/>
      <c r="G32" s="12"/>
      <c r="H32" s="12"/>
      <c r="I32" s="62"/>
      <c r="J32" s="53"/>
      <c r="K32" s="53"/>
      <c r="L32" s="13"/>
    </row>
    <row r="33" spans="1:12" s="2" customFormat="1" ht="31.5">
      <c r="A33" s="63" t="s">
        <v>14</v>
      </c>
      <c r="B33" s="65" t="s">
        <v>89</v>
      </c>
      <c r="C33" s="10" t="s">
        <v>90</v>
      </c>
      <c r="D33" s="11">
        <v>0</v>
      </c>
      <c r="E33" s="40">
        <v>40799</v>
      </c>
      <c r="F33" s="12">
        <v>0</v>
      </c>
      <c r="G33" s="12">
        <v>0</v>
      </c>
      <c r="H33" s="12">
        <v>0</v>
      </c>
      <c r="I33" s="62">
        <v>0</v>
      </c>
      <c r="J33" s="53">
        <v>0</v>
      </c>
      <c r="K33" s="53">
        <v>0</v>
      </c>
      <c r="L33" s="13"/>
    </row>
    <row r="34" spans="1:12" s="2" customFormat="1" ht="18" customHeight="1">
      <c r="A34" s="8">
        <v>2</v>
      </c>
      <c r="B34" s="9" t="s">
        <v>7</v>
      </c>
      <c r="C34" s="10" t="s">
        <v>8</v>
      </c>
      <c r="D34" s="15">
        <v>0</v>
      </c>
      <c r="E34" s="40">
        <v>40799</v>
      </c>
      <c r="F34" s="12">
        <v>0</v>
      </c>
      <c r="G34" s="12">
        <v>0</v>
      </c>
      <c r="H34" s="12">
        <v>0</v>
      </c>
      <c r="I34" s="62">
        <v>0</v>
      </c>
      <c r="J34" s="53">
        <f aca="true" t="shared" si="2" ref="J34:J39">G34+F34+(D34*E34)</f>
        <v>0</v>
      </c>
      <c r="K34" s="53">
        <f aca="true" t="shared" si="3" ref="K34:K39">J34*I34*H34</f>
        <v>0</v>
      </c>
      <c r="L34" s="13"/>
    </row>
    <row r="35" spans="1:12" s="2" customFormat="1" ht="18" customHeight="1">
      <c r="A35" s="16"/>
      <c r="B35" s="10"/>
      <c r="C35" s="10" t="s">
        <v>36</v>
      </c>
      <c r="D35" s="15">
        <v>0</v>
      </c>
      <c r="E35" s="40">
        <v>40799</v>
      </c>
      <c r="F35" s="12">
        <v>0</v>
      </c>
      <c r="G35" s="12">
        <v>0</v>
      </c>
      <c r="H35" s="12">
        <v>0</v>
      </c>
      <c r="I35" s="62">
        <v>0</v>
      </c>
      <c r="J35" s="53">
        <f t="shared" si="2"/>
        <v>0</v>
      </c>
      <c r="K35" s="53">
        <f t="shared" si="3"/>
        <v>0</v>
      </c>
      <c r="L35" s="13"/>
    </row>
    <row r="36" spans="1:12" s="2" customFormat="1" ht="18" customHeight="1">
      <c r="A36" s="16"/>
      <c r="B36" s="10"/>
      <c r="C36" s="10" t="s">
        <v>20</v>
      </c>
      <c r="D36" s="15">
        <v>0</v>
      </c>
      <c r="E36" s="40">
        <v>40799</v>
      </c>
      <c r="F36" s="12">
        <v>0</v>
      </c>
      <c r="G36" s="12">
        <v>0</v>
      </c>
      <c r="H36" s="12">
        <v>0</v>
      </c>
      <c r="I36" s="62">
        <v>0</v>
      </c>
      <c r="J36" s="53">
        <f t="shared" si="2"/>
        <v>0</v>
      </c>
      <c r="K36" s="53">
        <f t="shared" si="3"/>
        <v>0</v>
      </c>
      <c r="L36" s="13"/>
    </row>
    <row r="37" spans="1:12" s="2" customFormat="1" ht="31.5">
      <c r="A37" s="8">
        <v>3</v>
      </c>
      <c r="B37" s="9" t="s">
        <v>21</v>
      </c>
      <c r="C37" s="10"/>
      <c r="D37" s="15"/>
      <c r="E37" s="40">
        <v>40799</v>
      </c>
      <c r="F37" s="12">
        <v>0</v>
      </c>
      <c r="G37" s="12">
        <v>0</v>
      </c>
      <c r="H37" s="12">
        <v>0</v>
      </c>
      <c r="I37" s="62"/>
      <c r="J37" s="53">
        <f t="shared" si="2"/>
        <v>0</v>
      </c>
      <c r="K37" s="53">
        <f t="shared" si="3"/>
        <v>0</v>
      </c>
      <c r="L37" s="13"/>
    </row>
    <row r="38" spans="1:12" s="2" customFormat="1" ht="18" customHeight="1">
      <c r="A38" s="14" t="s">
        <v>23</v>
      </c>
      <c r="B38" s="10" t="s">
        <v>3</v>
      </c>
      <c r="C38" s="10"/>
      <c r="D38" s="15">
        <v>0</v>
      </c>
      <c r="E38" s="40">
        <v>40799</v>
      </c>
      <c r="F38" s="12">
        <v>0</v>
      </c>
      <c r="G38" s="12">
        <v>0</v>
      </c>
      <c r="H38" s="12">
        <v>0</v>
      </c>
      <c r="I38" s="62">
        <v>0</v>
      </c>
      <c r="J38" s="53">
        <f t="shared" si="2"/>
        <v>0</v>
      </c>
      <c r="K38" s="53">
        <f t="shared" si="3"/>
        <v>0</v>
      </c>
      <c r="L38" s="13"/>
    </row>
    <row r="39" spans="1:12" s="2" customFormat="1" ht="18" customHeight="1">
      <c r="A39" s="14" t="s">
        <v>22</v>
      </c>
      <c r="B39" s="10" t="s">
        <v>4</v>
      </c>
      <c r="C39" s="10"/>
      <c r="D39" s="15">
        <v>0</v>
      </c>
      <c r="E39" s="40">
        <v>40799</v>
      </c>
      <c r="F39" s="12"/>
      <c r="G39" s="12">
        <v>0</v>
      </c>
      <c r="H39" s="12">
        <v>0</v>
      </c>
      <c r="I39" s="62">
        <v>0</v>
      </c>
      <c r="J39" s="53">
        <f t="shared" si="2"/>
        <v>0</v>
      </c>
      <c r="K39" s="53">
        <f t="shared" si="3"/>
        <v>0</v>
      </c>
      <c r="L39" s="13"/>
    </row>
    <row r="40" spans="1:12" s="2" customFormat="1" ht="69.75" customHeight="1">
      <c r="A40" s="16">
        <v>4</v>
      </c>
      <c r="B40" s="10" t="s">
        <v>33</v>
      </c>
      <c r="C40" s="10"/>
      <c r="D40" s="15"/>
      <c r="E40" s="40">
        <v>40799</v>
      </c>
      <c r="F40" s="12">
        <v>0</v>
      </c>
      <c r="G40" s="12">
        <v>0</v>
      </c>
      <c r="H40" s="12">
        <v>0</v>
      </c>
      <c r="I40" s="62">
        <v>0</v>
      </c>
      <c r="J40" s="12">
        <v>0</v>
      </c>
      <c r="K40" s="12">
        <v>0</v>
      </c>
      <c r="L40" s="13"/>
    </row>
    <row r="41" spans="1:12" s="2" customFormat="1" ht="22.5" customHeight="1">
      <c r="A41" s="16"/>
      <c r="B41" s="42"/>
      <c r="C41" s="10" t="s">
        <v>19</v>
      </c>
      <c r="D41" s="15"/>
      <c r="E41" s="40">
        <v>40799</v>
      </c>
      <c r="F41" s="12">
        <v>0</v>
      </c>
      <c r="G41" s="12">
        <v>0</v>
      </c>
      <c r="H41" s="12">
        <v>0</v>
      </c>
      <c r="I41" s="62">
        <v>0</v>
      </c>
      <c r="J41" s="53">
        <f aca="true" t="shared" si="4" ref="J41:J47">G41+F41+(D41*E41)</f>
        <v>0</v>
      </c>
      <c r="K41" s="53">
        <f aca="true" t="shared" si="5" ref="K41:K47">J41*I41*H41</f>
        <v>0</v>
      </c>
      <c r="L41" s="13"/>
    </row>
    <row r="42" spans="1:12" s="2" customFormat="1" ht="18" customHeight="1">
      <c r="A42" s="16"/>
      <c r="B42" s="10"/>
      <c r="C42" s="10" t="s">
        <v>24</v>
      </c>
      <c r="D42" s="15"/>
      <c r="E42" s="40">
        <v>40799</v>
      </c>
      <c r="F42" s="12">
        <v>0</v>
      </c>
      <c r="G42" s="12">
        <v>0</v>
      </c>
      <c r="H42" s="12">
        <v>0</v>
      </c>
      <c r="I42" s="62">
        <v>0</v>
      </c>
      <c r="J42" s="53">
        <f t="shared" si="4"/>
        <v>0</v>
      </c>
      <c r="K42" s="53">
        <f t="shared" si="5"/>
        <v>0</v>
      </c>
      <c r="L42" s="13"/>
    </row>
    <row r="43" spans="1:12" s="2" customFormat="1" ht="34.5" customHeight="1">
      <c r="A43" s="16">
        <v>5</v>
      </c>
      <c r="B43" s="10" t="s">
        <v>32</v>
      </c>
      <c r="C43" s="10"/>
      <c r="D43" s="15"/>
      <c r="E43" s="40">
        <v>40799</v>
      </c>
      <c r="F43" s="12">
        <v>0</v>
      </c>
      <c r="G43" s="12">
        <v>0</v>
      </c>
      <c r="H43" s="12">
        <v>0</v>
      </c>
      <c r="I43" s="62">
        <v>0</v>
      </c>
      <c r="J43" s="53">
        <f t="shared" si="4"/>
        <v>0</v>
      </c>
      <c r="K43" s="53">
        <f t="shared" si="5"/>
        <v>0</v>
      </c>
      <c r="L43" s="13"/>
    </row>
    <row r="44" spans="1:12" s="2" customFormat="1" ht="15.75">
      <c r="A44" s="16">
        <v>6</v>
      </c>
      <c r="B44" s="9" t="s">
        <v>9</v>
      </c>
      <c r="C44" s="10" t="s">
        <v>8</v>
      </c>
      <c r="D44" s="15">
        <v>0</v>
      </c>
      <c r="E44" s="40">
        <v>40799</v>
      </c>
      <c r="F44" s="12">
        <v>0</v>
      </c>
      <c r="G44" s="12">
        <v>0</v>
      </c>
      <c r="H44" s="12">
        <v>0</v>
      </c>
      <c r="I44" s="62">
        <v>0</v>
      </c>
      <c r="J44" s="53">
        <f t="shared" si="4"/>
        <v>0</v>
      </c>
      <c r="K44" s="53">
        <f t="shared" si="5"/>
        <v>0</v>
      </c>
      <c r="L44" s="13"/>
    </row>
    <row r="45" spans="1:12" s="2" customFormat="1" ht="18" customHeight="1">
      <c r="A45" s="17"/>
      <c r="B45" s="10"/>
      <c r="C45" s="10" t="s">
        <v>37</v>
      </c>
      <c r="D45" s="15">
        <v>0</v>
      </c>
      <c r="E45" s="40">
        <v>40799</v>
      </c>
      <c r="F45" s="12">
        <v>0</v>
      </c>
      <c r="G45" s="12">
        <v>0</v>
      </c>
      <c r="H45" s="12">
        <v>0</v>
      </c>
      <c r="I45" s="62">
        <v>0</v>
      </c>
      <c r="J45" s="53">
        <f t="shared" si="4"/>
        <v>0</v>
      </c>
      <c r="K45" s="53">
        <f t="shared" si="5"/>
        <v>0</v>
      </c>
      <c r="L45" s="13"/>
    </row>
    <row r="46" spans="1:12" s="2" customFormat="1" ht="18" customHeight="1">
      <c r="A46" s="17"/>
      <c r="B46" s="10"/>
      <c r="C46" s="10" t="s">
        <v>20</v>
      </c>
      <c r="D46" s="15">
        <v>0</v>
      </c>
      <c r="E46" s="40">
        <v>40799</v>
      </c>
      <c r="F46" s="12">
        <v>0</v>
      </c>
      <c r="G46" s="12">
        <v>0</v>
      </c>
      <c r="H46" s="12">
        <v>0</v>
      </c>
      <c r="I46" s="62">
        <v>0</v>
      </c>
      <c r="J46" s="53">
        <f t="shared" si="4"/>
        <v>0</v>
      </c>
      <c r="K46" s="53">
        <f t="shared" si="5"/>
        <v>0</v>
      </c>
      <c r="L46" s="13"/>
    </row>
    <row r="47" spans="1:12" s="2" customFormat="1" ht="18" customHeight="1">
      <c r="A47" s="18"/>
      <c r="B47" s="10"/>
      <c r="C47" s="10" t="s">
        <v>6</v>
      </c>
      <c r="D47" s="15">
        <v>0</v>
      </c>
      <c r="E47" s="40">
        <v>40799</v>
      </c>
      <c r="F47" s="12">
        <v>0</v>
      </c>
      <c r="G47" s="12">
        <v>0</v>
      </c>
      <c r="H47" s="12">
        <v>0</v>
      </c>
      <c r="I47" s="62">
        <v>0</v>
      </c>
      <c r="J47" s="53">
        <f t="shared" si="4"/>
        <v>0</v>
      </c>
      <c r="K47" s="53">
        <f t="shared" si="5"/>
        <v>0</v>
      </c>
      <c r="L47" s="13"/>
    </row>
    <row r="48" spans="1:12" s="2" customFormat="1" ht="19.5" customHeight="1" thickBot="1">
      <c r="A48" s="19"/>
      <c r="B48" s="121" t="s">
        <v>1</v>
      </c>
      <c r="C48" s="122"/>
      <c r="D48" s="20"/>
      <c r="E48" s="21"/>
      <c r="F48" s="21">
        <f>SUM(F32:F47)</f>
        <v>0</v>
      </c>
      <c r="G48" s="21">
        <f>SUM(G32:G47)</f>
        <v>0</v>
      </c>
      <c r="H48" s="22"/>
      <c r="I48" s="71"/>
      <c r="J48" s="54">
        <f>SUM(J32:J47)</f>
        <v>0</v>
      </c>
      <c r="K48" s="54">
        <f>SUM(K32:K47)</f>
        <v>0</v>
      </c>
      <c r="L48" s="23"/>
    </row>
    <row r="49" spans="1:12" s="2" customFormat="1" ht="19.5" customHeight="1">
      <c r="A49" s="26"/>
      <c r="B49" s="27"/>
      <c r="C49" s="27"/>
      <c r="D49" s="28"/>
      <c r="E49" s="29"/>
      <c r="F49" s="29"/>
      <c r="G49" s="29"/>
      <c r="H49" s="30"/>
      <c r="I49" s="72"/>
      <c r="J49" s="29"/>
      <c r="K49" s="29"/>
      <c r="L49" s="29"/>
    </row>
    <row r="50" spans="1:12" s="2" customFormat="1" ht="19.5" customHeight="1">
      <c r="A50" s="26"/>
      <c r="B50" s="27"/>
      <c r="C50" s="27"/>
      <c r="D50" s="28"/>
      <c r="E50" s="29"/>
      <c r="F50" s="29"/>
      <c r="G50" s="29"/>
      <c r="H50" s="30"/>
      <c r="I50" s="72"/>
      <c r="J50" s="29"/>
      <c r="K50" s="29"/>
      <c r="L50" s="29"/>
    </row>
    <row r="51" spans="1:12" s="2" customFormat="1" ht="19.5" customHeight="1">
      <c r="A51" s="26"/>
      <c r="B51" s="27"/>
      <c r="C51" s="27"/>
      <c r="D51" s="28"/>
      <c r="E51" s="29"/>
      <c r="F51" s="29"/>
      <c r="G51" s="29"/>
      <c r="H51" s="30"/>
      <c r="I51" s="72"/>
      <c r="J51" s="29"/>
      <c r="K51" s="29"/>
      <c r="L51" s="29"/>
    </row>
    <row r="52" spans="1:12" s="2" customFormat="1" ht="19.5" customHeight="1">
      <c r="A52" s="26"/>
      <c r="B52" s="27"/>
      <c r="C52" s="27"/>
      <c r="D52" s="28"/>
      <c r="E52" s="29"/>
      <c r="F52" s="29"/>
      <c r="G52" s="29"/>
      <c r="H52" s="30"/>
      <c r="I52" s="72"/>
      <c r="J52" s="29"/>
      <c r="K52" s="29"/>
      <c r="L52" s="29"/>
    </row>
    <row r="53" spans="1:12" s="2" customFormat="1" ht="19.5" customHeight="1">
      <c r="A53" s="26"/>
      <c r="B53" s="27"/>
      <c r="C53" s="27"/>
      <c r="D53" s="28"/>
      <c r="E53" s="29"/>
      <c r="F53" s="29"/>
      <c r="G53" s="29"/>
      <c r="H53" s="30"/>
      <c r="I53" s="72"/>
      <c r="J53" s="29"/>
      <c r="K53" s="29"/>
      <c r="L53" s="29"/>
    </row>
    <row r="54" spans="1:12" s="2" customFormat="1" ht="19.5" customHeight="1">
      <c r="A54" s="26"/>
      <c r="B54" s="27"/>
      <c r="C54" s="27"/>
      <c r="D54" s="28"/>
      <c r="E54" s="29"/>
      <c r="F54" s="29"/>
      <c r="G54" s="29"/>
      <c r="H54" s="30"/>
      <c r="I54" s="72"/>
      <c r="J54" s="29"/>
      <c r="K54" s="29"/>
      <c r="L54" s="29"/>
    </row>
    <row r="55" spans="1:12" s="2" customFormat="1" ht="19.5" customHeight="1">
      <c r="A55" s="26"/>
      <c r="B55" s="27"/>
      <c r="C55" s="27"/>
      <c r="D55" s="28"/>
      <c r="E55" s="29"/>
      <c r="F55" s="29"/>
      <c r="G55" s="29"/>
      <c r="H55" s="30"/>
      <c r="I55" s="72"/>
      <c r="J55" s="29"/>
      <c r="K55" s="29"/>
      <c r="L55" s="29"/>
    </row>
    <row r="56" spans="1:12" s="2" customFormat="1" ht="19.5" customHeight="1">
      <c r="A56" s="26"/>
      <c r="B56" s="27"/>
      <c r="C56" s="27"/>
      <c r="D56" s="28"/>
      <c r="E56" s="29"/>
      <c r="F56" s="29"/>
      <c r="G56" s="29"/>
      <c r="H56" s="30"/>
      <c r="I56" s="72"/>
      <c r="J56" s="29"/>
      <c r="K56" s="29"/>
      <c r="L56" s="29"/>
    </row>
    <row r="57" spans="1:12" s="2" customFormat="1" ht="19.5" customHeight="1">
      <c r="A57" s="26"/>
      <c r="B57" s="27"/>
      <c r="C57" s="27"/>
      <c r="D57" s="28"/>
      <c r="E57" s="29"/>
      <c r="F57" s="29"/>
      <c r="G57" s="29"/>
      <c r="H57" s="30"/>
      <c r="I57" s="72"/>
      <c r="J57" s="29"/>
      <c r="K57" s="29"/>
      <c r="L57" s="29"/>
    </row>
    <row r="58" spans="1:12" s="2" customFormat="1" ht="29.25" customHeight="1">
      <c r="A58" s="37" t="s">
        <v>13</v>
      </c>
      <c r="B58" s="120" t="s">
        <v>25</v>
      </c>
      <c r="C58" s="120"/>
      <c r="D58" s="120"/>
      <c r="E58" s="120"/>
      <c r="F58" s="120"/>
      <c r="G58" s="120"/>
      <c r="H58" s="120"/>
      <c r="I58" s="120"/>
      <c r="J58" s="120"/>
      <c r="K58" s="120"/>
      <c r="L58" s="120"/>
    </row>
    <row r="59" spans="1:12" s="24" customFormat="1" ht="15.75">
      <c r="A59" s="46"/>
      <c r="B59" s="46"/>
      <c r="C59" s="46"/>
      <c r="D59" s="46"/>
      <c r="E59" s="46"/>
      <c r="F59" s="46"/>
      <c r="G59" s="46"/>
      <c r="H59" s="46"/>
      <c r="I59" s="74"/>
      <c r="J59" s="46"/>
      <c r="K59" s="46"/>
      <c r="L59" s="46"/>
    </row>
    <row r="60" spans="1:12" s="24" customFormat="1" ht="15.75">
      <c r="A60" s="46"/>
      <c r="B60" s="46"/>
      <c r="C60" s="46"/>
      <c r="D60" s="46"/>
      <c r="E60" s="46"/>
      <c r="F60" s="46"/>
      <c r="G60" s="46"/>
      <c r="H60" s="46"/>
      <c r="I60" s="74"/>
      <c r="J60" s="46"/>
      <c r="K60" s="46"/>
      <c r="L60" s="46"/>
    </row>
    <row r="61" spans="1:12" s="24" customFormat="1" ht="15.75">
      <c r="A61" s="46"/>
      <c r="B61" s="46"/>
      <c r="C61" s="46"/>
      <c r="D61" s="46"/>
      <c r="E61" s="46"/>
      <c r="F61" s="46"/>
      <c r="G61" s="46"/>
      <c r="H61" s="46"/>
      <c r="I61" s="74"/>
      <c r="J61" s="46"/>
      <c r="K61" s="46"/>
      <c r="L61" s="46"/>
    </row>
    <row r="62" spans="1:12" s="24" customFormat="1" ht="15.75">
      <c r="A62" s="46"/>
      <c r="B62" s="46"/>
      <c r="C62" s="46"/>
      <c r="D62" s="46"/>
      <c r="E62" s="46"/>
      <c r="F62" s="46"/>
      <c r="G62" s="46"/>
      <c r="H62" s="46"/>
      <c r="I62" s="74"/>
      <c r="J62" s="46"/>
      <c r="K62" s="46"/>
      <c r="L62" s="46"/>
    </row>
    <row r="63" spans="1:12" s="24" customFormat="1" ht="15.75">
      <c r="A63" s="46"/>
      <c r="B63" s="46"/>
      <c r="C63" s="46"/>
      <c r="D63" s="46"/>
      <c r="E63" s="46"/>
      <c r="F63" s="46"/>
      <c r="G63" s="46"/>
      <c r="H63" s="46"/>
      <c r="I63" s="74"/>
      <c r="J63" s="46"/>
      <c r="K63" s="46"/>
      <c r="L63" s="46"/>
    </row>
    <row r="64" spans="1:12" s="24" customFormat="1" ht="15.75">
      <c r="A64" s="46"/>
      <c r="B64" s="46"/>
      <c r="C64" s="46"/>
      <c r="D64" s="46"/>
      <c r="E64" s="46"/>
      <c r="F64" s="46"/>
      <c r="G64" s="46"/>
      <c r="H64" s="46"/>
      <c r="I64" s="74"/>
      <c r="J64" s="46"/>
      <c r="K64" s="46"/>
      <c r="L64" s="46"/>
    </row>
    <row r="65" spans="1:12" s="24" customFormat="1" ht="15.75">
      <c r="A65" s="46"/>
      <c r="B65" s="46"/>
      <c r="C65" s="46"/>
      <c r="D65" s="46"/>
      <c r="E65" s="46"/>
      <c r="F65" s="46"/>
      <c r="G65" s="46"/>
      <c r="H65" s="46"/>
      <c r="I65" s="74"/>
      <c r="J65" s="46"/>
      <c r="K65" s="46"/>
      <c r="L65" s="46"/>
    </row>
    <row r="66" spans="1:12" s="24" customFormat="1" ht="15.75">
      <c r="A66" s="46"/>
      <c r="B66" s="46"/>
      <c r="C66" s="46"/>
      <c r="D66" s="46"/>
      <c r="E66" s="46"/>
      <c r="F66" s="46"/>
      <c r="G66" s="46"/>
      <c r="H66" s="46"/>
      <c r="I66" s="74"/>
      <c r="J66" s="46"/>
      <c r="K66" s="46"/>
      <c r="L66" s="46"/>
    </row>
    <row r="67" spans="1:12" s="24" customFormat="1" ht="15.75">
      <c r="A67" s="46"/>
      <c r="B67" s="46"/>
      <c r="C67" s="46"/>
      <c r="D67" s="46"/>
      <c r="E67" s="46"/>
      <c r="F67" s="46"/>
      <c r="G67" s="46"/>
      <c r="H67" s="46"/>
      <c r="I67" s="74"/>
      <c r="J67" s="46"/>
      <c r="K67" s="46"/>
      <c r="L67" s="46"/>
    </row>
    <row r="68" spans="1:12" s="24" customFormat="1" ht="15.75">
      <c r="A68" s="46"/>
      <c r="B68" s="46"/>
      <c r="C68" s="46"/>
      <c r="D68" s="46"/>
      <c r="E68" s="46"/>
      <c r="F68" s="46"/>
      <c r="G68" s="46"/>
      <c r="H68" s="46"/>
      <c r="I68" s="74"/>
      <c r="J68" s="46"/>
      <c r="K68" s="46"/>
      <c r="L68" s="46"/>
    </row>
    <row r="69" spans="1:12" s="24" customFormat="1" ht="15.75">
      <c r="A69" s="46"/>
      <c r="B69" s="46"/>
      <c r="C69" s="46"/>
      <c r="D69" s="46"/>
      <c r="E69" s="46"/>
      <c r="F69" s="46"/>
      <c r="G69" s="46"/>
      <c r="H69" s="46"/>
      <c r="I69" s="74"/>
      <c r="J69" s="46"/>
      <c r="K69" s="46"/>
      <c r="L69" s="46"/>
    </row>
    <row r="70" spans="1:12" s="24" customFormat="1" ht="15.75">
      <c r="A70" s="46"/>
      <c r="B70" s="46"/>
      <c r="C70" s="46"/>
      <c r="D70" s="46"/>
      <c r="E70" s="46"/>
      <c r="F70" s="46"/>
      <c r="G70" s="46"/>
      <c r="H70" s="46"/>
      <c r="I70" s="74"/>
      <c r="J70" s="46"/>
      <c r="K70" s="46"/>
      <c r="L70" s="46"/>
    </row>
    <row r="71" spans="1:12" s="24" customFormat="1" ht="15.75">
      <c r="A71" s="46"/>
      <c r="B71" s="46"/>
      <c r="C71" s="46"/>
      <c r="D71" s="46"/>
      <c r="E71" s="46"/>
      <c r="F71" s="46"/>
      <c r="G71" s="46"/>
      <c r="H71" s="46"/>
      <c r="I71" s="74"/>
      <c r="J71" s="46"/>
      <c r="K71" s="46"/>
      <c r="L71" s="46"/>
    </row>
    <row r="72" spans="1:12" s="24" customFormat="1" ht="15.75">
      <c r="A72" s="46"/>
      <c r="B72" s="46"/>
      <c r="C72" s="46"/>
      <c r="D72" s="46"/>
      <c r="E72" s="46"/>
      <c r="F72" s="46"/>
      <c r="G72" s="46"/>
      <c r="H72" s="46"/>
      <c r="I72" s="74"/>
      <c r="J72" s="46"/>
      <c r="K72" s="46"/>
      <c r="L72" s="46"/>
    </row>
    <row r="73" spans="1:12" s="24" customFormat="1" ht="15.75">
      <c r="A73" s="46"/>
      <c r="B73" s="46"/>
      <c r="C73" s="46"/>
      <c r="D73" s="46"/>
      <c r="E73" s="46"/>
      <c r="F73" s="46"/>
      <c r="G73" s="46"/>
      <c r="H73" s="46"/>
      <c r="I73" s="74"/>
      <c r="J73" s="46"/>
      <c r="K73" s="46"/>
      <c r="L73" s="46"/>
    </row>
    <row r="74" spans="1:12" s="24" customFormat="1" ht="15.75">
      <c r="A74" s="46"/>
      <c r="B74" s="46"/>
      <c r="C74" s="46"/>
      <c r="D74" s="46"/>
      <c r="E74" s="46"/>
      <c r="F74" s="46"/>
      <c r="G74" s="46"/>
      <c r="H74" s="46"/>
      <c r="I74" s="74"/>
      <c r="J74" s="46"/>
      <c r="K74" s="46"/>
      <c r="L74" s="46"/>
    </row>
    <row r="75" spans="1:12" s="24" customFormat="1" ht="15.75">
      <c r="A75" s="46"/>
      <c r="B75" s="46"/>
      <c r="C75" s="46"/>
      <c r="D75" s="46"/>
      <c r="E75" s="46"/>
      <c r="F75" s="46"/>
      <c r="G75" s="46"/>
      <c r="H75" s="46"/>
      <c r="I75" s="74"/>
      <c r="J75" s="46"/>
      <c r="K75" s="46"/>
      <c r="L75" s="46"/>
    </row>
    <row r="76" spans="1:12" s="24" customFormat="1" ht="15.75">
      <c r="A76" s="46"/>
      <c r="B76" s="46"/>
      <c r="C76" s="46"/>
      <c r="D76" s="46"/>
      <c r="E76" s="46"/>
      <c r="F76" s="46"/>
      <c r="G76" s="46"/>
      <c r="H76" s="46"/>
      <c r="I76" s="74"/>
      <c r="J76" s="46"/>
      <c r="K76" s="47"/>
      <c r="L76" s="47"/>
    </row>
    <row r="77" spans="1:12" s="24" customFormat="1" ht="15.75">
      <c r="A77" s="46"/>
      <c r="B77" s="46"/>
      <c r="C77" s="46"/>
      <c r="D77" s="46"/>
      <c r="E77" s="46"/>
      <c r="F77" s="46"/>
      <c r="G77" s="46"/>
      <c r="H77" s="46"/>
      <c r="I77" s="74"/>
      <c r="J77" s="46"/>
      <c r="K77" s="47"/>
      <c r="L77" s="47"/>
    </row>
    <row r="78" spans="1:12" s="24" customFormat="1" ht="15.75">
      <c r="A78" s="46"/>
      <c r="B78" s="46"/>
      <c r="C78" s="46"/>
      <c r="D78" s="46"/>
      <c r="E78" s="46"/>
      <c r="F78" s="46"/>
      <c r="G78" s="46"/>
      <c r="H78" s="46"/>
      <c r="I78" s="74"/>
      <c r="J78" s="46"/>
      <c r="K78" s="47"/>
      <c r="L78" s="47"/>
    </row>
    <row r="79" spans="1:12" s="24" customFormat="1" ht="15.75">
      <c r="A79" s="46"/>
      <c r="B79" s="46"/>
      <c r="C79" s="46"/>
      <c r="D79" s="46"/>
      <c r="E79" s="46"/>
      <c r="F79" s="46"/>
      <c r="G79" s="46"/>
      <c r="H79" s="46"/>
      <c r="I79" s="74"/>
      <c r="J79" s="46"/>
      <c r="K79" s="47"/>
      <c r="L79" s="47"/>
    </row>
    <row r="80" spans="1:12" s="24" customFormat="1" ht="15.75">
      <c r="A80" s="46"/>
      <c r="B80" s="46"/>
      <c r="C80" s="46"/>
      <c r="D80" s="46"/>
      <c r="E80" s="46"/>
      <c r="F80" s="46"/>
      <c r="G80" s="46"/>
      <c r="H80" s="46"/>
      <c r="I80" s="74"/>
      <c r="J80" s="46"/>
      <c r="K80" s="47"/>
      <c r="L80" s="47"/>
    </row>
    <row r="81" spans="1:12" s="24" customFormat="1" ht="15.75">
      <c r="A81" s="46"/>
      <c r="B81" s="46"/>
      <c r="C81" s="46"/>
      <c r="D81" s="46"/>
      <c r="E81" s="46"/>
      <c r="F81" s="46"/>
      <c r="G81" s="46"/>
      <c r="H81" s="46"/>
      <c r="I81" s="74"/>
      <c r="J81" s="46"/>
      <c r="K81" s="47"/>
      <c r="L81" s="47"/>
    </row>
    <row r="82" spans="1:12" s="24" customFormat="1" ht="15.75">
      <c r="A82" s="46"/>
      <c r="B82" s="46"/>
      <c r="C82" s="46"/>
      <c r="D82" s="46"/>
      <c r="E82" s="46"/>
      <c r="F82" s="46"/>
      <c r="G82" s="46"/>
      <c r="H82" s="46"/>
      <c r="I82" s="74"/>
      <c r="J82" s="46"/>
      <c r="K82" s="47"/>
      <c r="L82" s="47"/>
    </row>
    <row r="83" spans="1:12" s="24" customFormat="1" ht="15.75">
      <c r="A83" s="46"/>
      <c r="B83" s="46"/>
      <c r="C83" s="46"/>
      <c r="D83" s="46"/>
      <c r="E83" s="46"/>
      <c r="F83" s="46"/>
      <c r="G83" s="46"/>
      <c r="H83" s="46"/>
      <c r="I83" s="74"/>
      <c r="J83" s="46"/>
      <c r="K83" s="47"/>
      <c r="L83" s="47"/>
    </row>
    <row r="84" spans="1:12" s="24" customFormat="1" ht="15.75">
      <c r="A84" s="46"/>
      <c r="B84" s="46"/>
      <c r="C84" s="46"/>
      <c r="D84" s="46"/>
      <c r="E84" s="46"/>
      <c r="F84" s="46"/>
      <c r="G84" s="46"/>
      <c r="H84" s="46"/>
      <c r="I84" s="74"/>
      <c r="J84" s="46"/>
      <c r="K84" s="47"/>
      <c r="L84" s="47"/>
    </row>
    <row r="85" spans="1:12" s="24" customFormat="1" ht="15.75">
      <c r="A85" s="46"/>
      <c r="B85" s="46"/>
      <c r="C85" s="46"/>
      <c r="D85" s="46"/>
      <c r="E85" s="46"/>
      <c r="F85" s="46"/>
      <c r="G85" s="46"/>
      <c r="H85" s="46"/>
      <c r="I85" s="74"/>
      <c r="J85" s="46"/>
      <c r="K85" s="55"/>
      <c r="L85" s="55"/>
    </row>
    <row r="86" spans="1:12" s="24" customFormat="1" ht="15.75">
      <c r="A86" s="46"/>
      <c r="B86" s="46"/>
      <c r="C86" s="46"/>
      <c r="D86" s="46"/>
      <c r="E86" s="46"/>
      <c r="F86" s="46"/>
      <c r="G86" s="46"/>
      <c r="H86" s="46"/>
      <c r="I86" s="74"/>
      <c r="J86" s="46"/>
      <c r="K86" s="56">
        <f>$K$27</f>
        <v>2240382</v>
      </c>
      <c r="L86" s="55"/>
    </row>
    <row r="87" spans="1:12" s="24" customFormat="1" ht="15.75">
      <c r="A87" s="46"/>
      <c r="B87" s="46"/>
      <c r="C87" s="46"/>
      <c r="D87" s="46"/>
      <c r="E87" s="46"/>
      <c r="F87" s="46"/>
      <c r="G87" s="46"/>
      <c r="H87" s="46"/>
      <c r="I87" s="74"/>
      <c r="J87" s="46"/>
      <c r="K87" s="56">
        <f>$K$44</f>
        <v>0</v>
      </c>
      <c r="L87" s="57"/>
    </row>
    <row r="88" spans="1:12" s="24" customFormat="1" ht="15.75">
      <c r="A88" s="46"/>
      <c r="B88" s="46"/>
      <c r="C88" s="46"/>
      <c r="D88" s="46"/>
      <c r="E88" s="46"/>
      <c r="F88" s="46"/>
      <c r="G88" s="46"/>
      <c r="H88" s="46"/>
      <c r="I88" s="74"/>
      <c r="J88" s="46"/>
      <c r="K88" s="56">
        <f>K86-K87</f>
        <v>2240382</v>
      </c>
      <c r="L88" s="57">
        <f>K88/K86*100%</f>
        <v>1</v>
      </c>
    </row>
    <row r="89" spans="1:12" s="24" customFormat="1" ht="15.75">
      <c r="A89" s="46"/>
      <c r="B89" s="46"/>
      <c r="C89" s="46"/>
      <c r="D89" s="46"/>
      <c r="E89" s="46"/>
      <c r="F89" s="46"/>
      <c r="G89" s="46"/>
      <c r="H89" s="46"/>
      <c r="I89" s="74"/>
      <c r="J89" s="46"/>
      <c r="K89" s="55"/>
      <c r="L89" s="57">
        <f>K87/K86*100%</f>
        <v>0</v>
      </c>
    </row>
    <row r="90" spans="1:12" s="24" customFormat="1" ht="15.75">
      <c r="A90" s="46"/>
      <c r="B90" s="48"/>
      <c r="C90" s="46"/>
      <c r="D90" s="46"/>
      <c r="E90" s="46"/>
      <c r="F90" s="46"/>
      <c r="G90" s="46"/>
      <c r="H90" s="46"/>
      <c r="I90" s="74"/>
      <c r="J90" s="46"/>
      <c r="K90" s="49"/>
      <c r="L90" s="49"/>
    </row>
    <row r="91" spans="1:12" s="2" customFormat="1" ht="19.5" customHeight="1">
      <c r="A91" s="43"/>
      <c r="B91" s="50"/>
      <c r="C91" s="51"/>
      <c r="D91" s="51"/>
      <c r="E91" s="51"/>
      <c r="F91" s="51"/>
      <c r="G91" s="41"/>
      <c r="H91" s="41"/>
      <c r="I91" s="73"/>
      <c r="J91" s="41"/>
      <c r="K91" s="41"/>
      <c r="L91" s="41"/>
    </row>
  </sheetData>
  <sheetProtection selectLockedCells="1" selectUnlockedCells="1"/>
  <mergeCells count="11">
    <mergeCell ref="B8:K8"/>
    <mergeCell ref="B27:C27"/>
    <mergeCell ref="B29:L29"/>
    <mergeCell ref="B48:C48"/>
    <mergeCell ref="B58:L58"/>
    <mergeCell ref="B7:K7"/>
    <mergeCell ref="B1:K1"/>
    <mergeCell ref="B2:K2"/>
    <mergeCell ref="A4:C5"/>
    <mergeCell ref="I4:K5"/>
    <mergeCell ref="B6:K6"/>
  </mergeCells>
  <printOptions horizontalCentered="1" verticalCentered="1"/>
  <pageMargins left="0.196850393700787" right="0.236220472440945" top="0.275590551181102" bottom="0.31496062992126" header="0.275590551181102" footer="0.31496062992126"/>
  <pageSetup horizontalDpi="300" verticalDpi="300" orientation="landscape" paperSize="9" r:id="rId2"/>
  <headerFooter>
    <oddFooter xml:space="preserve">&amp;R&amp;".VnTime,Regular"&amp;14&amp;P      </oddFooter>
  </headerFooter>
  <drawing r:id="rId1"/>
</worksheet>
</file>

<file path=xl/worksheets/sheet15.xml><?xml version="1.0" encoding="utf-8"?>
<worksheet xmlns="http://schemas.openxmlformats.org/spreadsheetml/2006/main" xmlns:r="http://schemas.openxmlformats.org/officeDocument/2006/relationships">
  <sheetPr>
    <tabColor rgb="FFFF0000"/>
  </sheetPr>
  <dimension ref="A1:L91"/>
  <sheetViews>
    <sheetView zoomScale="115" zoomScaleNormal="115" zoomScaleSheetLayoutView="90" zoomScalePageLayoutView="0" workbookViewId="0" topLeftCell="A4">
      <selection activeCell="N12" sqref="N12"/>
    </sheetView>
  </sheetViews>
  <sheetFormatPr defaultColWidth="9.140625" defaultRowHeight="19.5" customHeight="1"/>
  <cols>
    <col min="1" max="1" width="6.8515625" style="31" customWidth="1"/>
    <col min="2" max="2" width="24.00390625" style="32" customWidth="1"/>
    <col min="3" max="3" width="20.28125" style="32" customWidth="1"/>
    <col min="4" max="4" width="7.421875" style="34" customWidth="1"/>
    <col min="5" max="5" width="8.140625" style="35" customWidth="1"/>
    <col min="6" max="6" width="9.00390625" style="32" customWidth="1"/>
    <col min="7" max="7" width="10.421875" style="32" customWidth="1"/>
    <col min="8" max="8" width="7.421875" style="32" customWidth="1"/>
    <col min="9" max="9" width="8.00390625" style="69" customWidth="1"/>
    <col min="10" max="10" width="11.421875" style="32" customWidth="1"/>
    <col min="11" max="11" width="15.57421875" style="32" customWidth="1"/>
    <col min="12" max="12" width="14.140625" style="32" customWidth="1"/>
    <col min="13" max="16384" width="9.140625" style="1" customWidth="1"/>
  </cols>
  <sheetData>
    <row r="1" spans="2:11" ht="19.5" customHeight="1">
      <c r="B1" s="129"/>
      <c r="C1" s="129"/>
      <c r="D1" s="129"/>
      <c r="E1" s="129"/>
      <c r="F1" s="129"/>
      <c r="G1" s="129"/>
      <c r="H1" s="129"/>
      <c r="I1" s="129"/>
      <c r="J1" s="129"/>
      <c r="K1" s="129"/>
    </row>
    <row r="2" spans="2:11" ht="19.5" customHeight="1">
      <c r="B2" s="130" t="s">
        <v>58</v>
      </c>
      <c r="C2" s="130"/>
      <c r="D2" s="130"/>
      <c r="E2" s="130"/>
      <c r="F2" s="130"/>
      <c r="G2" s="130"/>
      <c r="H2" s="130"/>
      <c r="I2" s="130"/>
      <c r="J2" s="130"/>
      <c r="K2" s="130"/>
    </row>
    <row r="3" ht="13.5" customHeight="1">
      <c r="B3" s="33"/>
    </row>
    <row r="4" spans="1:12" ht="15" customHeight="1">
      <c r="A4" s="128" t="s">
        <v>39</v>
      </c>
      <c r="B4" s="128"/>
      <c r="C4" s="128"/>
      <c r="I4" s="138" t="s">
        <v>38</v>
      </c>
      <c r="J4" s="138"/>
      <c r="K4" s="138"/>
      <c r="L4" s="36"/>
    </row>
    <row r="5" spans="1:12" ht="11.25" customHeight="1">
      <c r="A5" s="128"/>
      <c r="B5" s="128"/>
      <c r="C5" s="128"/>
      <c r="I5" s="138"/>
      <c r="J5" s="138"/>
      <c r="K5" s="138"/>
      <c r="L5" s="36"/>
    </row>
    <row r="6" spans="2:11" ht="16.5" customHeight="1">
      <c r="B6" s="130" t="s">
        <v>12</v>
      </c>
      <c r="C6" s="130"/>
      <c r="D6" s="130"/>
      <c r="E6" s="130"/>
      <c r="F6" s="130"/>
      <c r="G6" s="130"/>
      <c r="H6" s="130"/>
      <c r="I6" s="130"/>
      <c r="J6" s="130"/>
      <c r="K6" s="130"/>
    </row>
    <row r="7" spans="1:12" s="2" customFormat="1" ht="15.75">
      <c r="A7" s="37"/>
      <c r="B7" s="137" t="s">
        <v>144</v>
      </c>
      <c r="C7" s="137"/>
      <c r="D7" s="137"/>
      <c r="E7" s="137"/>
      <c r="F7" s="137"/>
      <c r="G7" s="137"/>
      <c r="H7" s="137"/>
      <c r="I7" s="137"/>
      <c r="J7" s="137"/>
      <c r="K7" s="137"/>
      <c r="L7" s="38"/>
    </row>
    <row r="8" spans="1:12" s="2" customFormat="1" ht="19.5" customHeight="1">
      <c r="A8" s="37" t="s">
        <v>10</v>
      </c>
      <c r="B8" s="120" t="s">
        <v>34</v>
      </c>
      <c r="C8" s="120"/>
      <c r="D8" s="120"/>
      <c r="E8" s="120"/>
      <c r="F8" s="120"/>
      <c r="G8" s="120"/>
      <c r="H8" s="120"/>
      <c r="I8" s="120"/>
      <c r="J8" s="120"/>
      <c r="K8" s="120"/>
      <c r="L8" s="38"/>
    </row>
    <row r="9" spans="1:12" s="2" customFormat="1" ht="12" customHeight="1" thickBot="1">
      <c r="A9" s="37"/>
      <c r="B9" s="39"/>
      <c r="C9" s="39"/>
      <c r="D9" s="39"/>
      <c r="E9" s="39"/>
      <c r="F9" s="39"/>
      <c r="G9" s="39"/>
      <c r="H9" s="39"/>
      <c r="I9" s="70"/>
      <c r="J9" s="39"/>
      <c r="K9" s="39"/>
      <c r="L9" s="38"/>
    </row>
    <row r="10" spans="1:12" s="2" customFormat="1" ht="110.25">
      <c r="A10" s="3" t="s">
        <v>0</v>
      </c>
      <c r="B10" s="4" t="s">
        <v>15</v>
      </c>
      <c r="C10" s="4" t="s">
        <v>17</v>
      </c>
      <c r="D10" s="5" t="s">
        <v>26</v>
      </c>
      <c r="E10" s="6" t="s">
        <v>27</v>
      </c>
      <c r="F10" s="7" t="s">
        <v>28</v>
      </c>
      <c r="G10" s="5" t="s">
        <v>29</v>
      </c>
      <c r="H10" s="5" t="s">
        <v>18</v>
      </c>
      <c r="I10" s="68" t="s">
        <v>16</v>
      </c>
      <c r="J10" s="52" t="s">
        <v>30</v>
      </c>
      <c r="K10" s="52" t="s">
        <v>31</v>
      </c>
      <c r="L10" s="25" t="s">
        <v>5</v>
      </c>
    </row>
    <row r="11" spans="1:12" s="2" customFormat="1" ht="18" customHeight="1">
      <c r="A11" s="8">
        <v>1</v>
      </c>
      <c r="B11" s="9" t="s">
        <v>2</v>
      </c>
      <c r="C11" s="10"/>
      <c r="D11" s="11"/>
      <c r="E11" s="40"/>
      <c r="F11" s="12"/>
      <c r="G11" s="12"/>
      <c r="H11" s="12"/>
      <c r="I11" s="62"/>
      <c r="J11" s="53"/>
      <c r="K11" s="53"/>
      <c r="L11" s="13"/>
    </row>
    <row r="12" spans="1:12" s="2" customFormat="1" ht="47.25" customHeight="1">
      <c r="A12" s="63" t="s">
        <v>14</v>
      </c>
      <c r="B12" s="65" t="s">
        <v>145</v>
      </c>
      <c r="C12" s="10" t="s">
        <v>90</v>
      </c>
      <c r="D12" s="15">
        <v>2</v>
      </c>
      <c r="E12" s="40">
        <v>40799</v>
      </c>
      <c r="F12" s="12">
        <v>0</v>
      </c>
      <c r="G12" s="12">
        <v>2000</v>
      </c>
      <c r="H12" s="12">
        <v>1</v>
      </c>
      <c r="I12" s="62">
        <v>3</v>
      </c>
      <c r="J12" s="53">
        <f aca="true" t="shared" si="0" ref="J12:J26">G12+F12+(D12*E12)</f>
        <v>83598</v>
      </c>
      <c r="K12" s="53">
        <f aca="true" t="shared" si="1" ref="K12:K26">J12*I12*H12</f>
        <v>250794</v>
      </c>
      <c r="L12" s="13" t="s">
        <v>55</v>
      </c>
    </row>
    <row r="13" spans="1:12" s="2" customFormat="1" ht="18" customHeight="1">
      <c r="A13" s="8">
        <v>2</v>
      </c>
      <c r="B13" s="9" t="s">
        <v>7</v>
      </c>
      <c r="C13" s="10" t="s">
        <v>8</v>
      </c>
      <c r="D13" s="15">
        <v>2</v>
      </c>
      <c r="E13" s="40">
        <v>40799</v>
      </c>
      <c r="F13" s="12">
        <v>0</v>
      </c>
      <c r="G13" s="12">
        <v>0</v>
      </c>
      <c r="H13" s="12">
        <v>1</v>
      </c>
      <c r="I13" s="62">
        <v>3</v>
      </c>
      <c r="J13" s="53">
        <f t="shared" si="0"/>
        <v>81598</v>
      </c>
      <c r="K13" s="53">
        <f t="shared" si="1"/>
        <v>244794</v>
      </c>
      <c r="L13" s="13"/>
    </row>
    <row r="14" spans="1:12" s="2" customFormat="1" ht="18" customHeight="1">
      <c r="A14" s="16"/>
      <c r="B14" s="10"/>
      <c r="C14" s="10" t="s">
        <v>36</v>
      </c>
      <c r="D14" s="15">
        <v>0</v>
      </c>
      <c r="E14" s="40">
        <v>40799</v>
      </c>
      <c r="F14" s="12">
        <v>0</v>
      </c>
      <c r="G14" s="12">
        <v>0</v>
      </c>
      <c r="H14" s="12">
        <v>0</v>
      </c>
      <c r="I14" s="62">
        <v>0</v>
      </c>
      <c r="J14" s="53">
        <f t="shared" si="0"/>
        <v>0</v>
      </c>
      <c r="K14" s="53">
        <f t="shared" si="1"/>
        <v>0</v>
      </c>
      <c r="L14" s="13"/>
    </row>
    <row r="15" spans="1:12" s="2" customFormat="1" ht="18" customHeight="1">
      <c r="A15" s="16"/>
      <c r="B15" s="10"/>
      <c r="C15" s="10" t="s">
        <v>20</v>
      </c>
      <c r="D15" s="15">
        <v>0</v>
      </c>
      <c r="E15" s="40">
        <v>40799</v>
      </c>
      <c r="F15" s="12">
        <v>0</v>
      </c>
      <c r="G15" s="12">
        <v>0</v>
      </c>
      <c r="H15" s="12">
        <v>0</v>
      </c>
      <c r="I15" s="62">
        <v>0</v>
      </c>
      <c r="J15" s="53">
        <f t="shared" si="0"/>
        <v>0</v>
      </c>
      <c r="K15" s="53">
        <f t="shared" si="1"/>
        <v>0</v>
      </c>
      <c r="L15" s="13"/>
    </row>
    <row r="16" spans="1:12" s="2" customFormat="1" ht="31.5">
      <c r="A16" s="8">
        <v>3</v>
      </c>
      <c r="B16" s="9" t="s">
        <v>21</v>
      </c>
      <c r="C16" s="10"/>
      <c r="D16" s="15"/>
      <c r="E16" s="40">
        <v>40799</v>
      </c>
      <c r="F16" s="12">
        <v>0</v>
      </c>
      <c r="G16" s="12">
        <v>0</v>
      </c>
      <c r="H16" s="12">
        <v>0</v>
      </c>
      <c r="I16" s="62">
        <v>0</v>
      </c>
      <c r="J16" s="53">
        <f>G16+F16+(D16*E16)</f>
        <v>0</v>
      </c>
      <c r="K16" s="53">
        <f>J16*I16*H16</f>
        <v>0</v>
      </c>
      <c r="L16" s="13"/>
    </row>
    <row r="17" spans="1:12" s="2" customFormat="1" ht="18" customHeight="1">
      <c r="A17" s="14" t="s">
        <v>23</v>
      </c>
      <c r="B17" s="10" t="s">
        <v>3</v>
      </c>
      <c r="C17" s="10"/>
      <c r="D17" s="15">
        <v>0</v>
      </c>
      <c r="E17" s="40">
        <v>40799</v>
      </c>
      <c r="F17" s="12">
        <v>0</v>
      </c>
      <c r="G17" s="12">
        <v>0</v>
      </c>
      <c r="H17" s="12">
        <v>0</v>
      </c>
      <c r="I17" s="62">
        <v>0</v>
      </c>
      <c r="J17" s="53">
        <f>G17+F17+(D17*E17)</f>
        <v>0</v>
      </c>
      <c r="K17" s="53">
        <f>J17*I17*H17</f>
        <v>0</v>
      </c>
      <c r="L17" s="13"/>
    </row>
    <row r="18" spans="1:12" s="2" customFormat="1" ht="18" customHeight="1">
      <c r="A18" s="14" t="s">
        <v>22</v>
      </c>
      <c r="B18" s="10" t="s">
        <v>4</v>
      </c>
      <c r="C18" s="10"/>
      <c r="D18" s="15">
        <v>0</v>
      </c>
      <c r="E18" s="40">
        <v>40799</v>
      </c>
      <c r="F18" s="12"/>
      <c r="G18" s="12">
        <v>500000</v>
      </c>
      <c r="H18" s="12">
        <v>1</v>
      </c>
      <c r="I18" s="62">
        <v>3</v>
      </c>
      <c r="J18" s="53">
        <f>G18+F18+(D18*E18)</f>
        <v>500000</v>
      </c>
      <c r="K18" s="53">
        <f>J18*I18*H18</f>
        <v>1500000</v>
      </c>
      <c r="L18" s="13"/>
    </row>
    <row r="19" spans="1:12" s="2" customFormat="1" ht="69.75" customHeight="1">
      <c r="A19" s="16">
        <v>4</v>
      </c>
      <c r="B19" s="10" t="s">
        <v>33</v>
      </c>
      <c r="C19" s="10"/>
      <c r="D19" s="15"/>
      <c r="E19" s="40">
        <v>40799</v>
      </c>
      <c r="F19" s="12">
        <v>0</v>
      </c>
      <c r="G19" s="12">
        <v>0</v>
      </c>
      <c r="H19" s="12">
        <v>0</v>
      </c>
      <c r="I19" s="62">
        <v>0</v>
      </c>
      <c r="J19" s="12">
        <v>0</v>
      </c>
      <c r="K19" s="12">
        <v>0</v>
      </c>
      <c r="L19" s="13"/>
    </row>
    <row r="20" spans="1:12" s="2" customFormat="1" ht="22.5" customHeight="1">
      <c r="A20" s="16"/>
      <c r="B20" s="42"/>
      <c r="C20" s="10" t="s">
        <v>19</v>
      </c>
      <c r="D20" s="15"/>
      <c r="E20" s="40">
        <v>40799</v>
      </c>
      <c r="F20" s="12">
        <v>0</v>
      </c>
      <c r="G20" s="12">
        <v>0</v>
      </c>
      <c r="H20" s="12">
        <v>0</v>
      </c>
      <c r="I20" s="62">
        <v>0</v>
      </c>
      <c r="J20" s="53">
        <f t="shared" si="0"/>
        <v>0</v>
      </c>
      <c r="K20" s="53">
        <f t="shared" si="1"/>
        <v>0</v>
      </c>
      <c r="L20" s="13"/>
    </row>
    <row r="21" spans="1:12" s="2" customFormat="1" ht="18" customHeight="1">
      <c r="A21" s="16"/>
      <c r="B21" s="10"/>
      <c r="C21" s="10" t="s">
        <v>24</v>
      </c>
      <c r="D21" s="15"/>
      <c r="E21" s="40">
        <v>40799</v>
      </c>
      <c r="F21" s="12">
        <v>0</v>
      </c>
      <c r="G21" s="12">
        <v>0</v>
      </c>
      <c r="H21" s="12">
        <v>0</v>
      </c>
      <c r="I21" s="62">
        <v>0</v>
      </c>
      <c r="J21" s="53">
        <f t="shared" si="0"/>
        <v>0</v>
      </c>
      <c r="K21" s="53">
        <f t="shared" si="1"/>
        <v>0</v>
      </c>
      <c r="L21" s="13"/>
    </row>
    <row r="22" spans="1:12" s="2" customFormat="1" ht="34.5" customHeight="1">
      <c r="A22" s="16">
        <v>5</v>
      </c>
      <c r="B22" s="10" t="s">
        <v>32</v>
      </c>
      <c r="C22" s="10"/>
      <c r="D22" s="15"/>
      <c r="E22" s="40">
        <v>40799</v>
      </c>
      <c r="F22" s="12">
        <v>0</v>
      </c>
      <c r="G22" s="12">
        <v>0</v>
      </c>
      <c r="H22" s="12">
        <v>0</v>
      </c>
      <c r="I22" s="62">
        <v>0</v>
      </c>
      <c r="J22" s="53">
        <f>G22+F22+(D22*E22)</f>
        <v>0</v>
      </c>
      <c r="K22" s="53">
        <f>J22*I22*H22</f>
        <v>0</v>
      </c>
      <c r="L22" s="13"/>
    </row>
    <row r="23" spans="1:12" s="2" customFormat="1" ht="15.75">
      <c r="A23" s="16">
        <v>6</v>
      </c>
      <c r="B23" s="9" t="s">
        <v>9</v>
      </c>
      <c r="C23" s="10" t="s">
        <v>8</v>
      </c>
      <c r="D23" s="15">
        <v>2</v>
      </c>
      <c r="E23" s="40">
        <v>40799</v>
      </c>
      <c r="F23" s="12">
        <v>0</v>
      </c>
      <c r="G23" s="12">
        <v>0</v>
      </c>
      <c r="H23" s="12">
        <v>1</v>
      </c>
      <c r="I23" s="62">
        <v>3</v>
      </c>
      <c r="J23" s="53">
        <f t="shared" si="0"/>
        <v>81598</v>
      </c>
      <c r="K23" s="53">
        <f t="shared" si="1"/>
        <v>244794</v>
      </c>
      <c r="L23" s="13"/>
    </row>
    <row r="24" spans="1:12" s="2" customFormat="1" ht="18" customHeight="1">
      <c r="A24" s="17"/>
      <c r="B24" s="10"/>
      <c r="C24" s="10" t="s">
        <v>37</v>
      </c>
      <c r="D24" s="15">
        <v>0</v>
      </c>
      <c r="E24" s="40">
        <v>40799</v>
      </c>
      <c r="F24" s="12">
        <v>0</v>
      </c>
      <c r="G24" s="12">
        <v>0</v>
      </c>
      <c r="H24" s="12">
        <v>0</v>
      </c>
      <c r="I24" s="62">
        <v>0</v>
      </c>
      <c r="J24" s="53">
        <f t="shared" si="0"/>
        <v>0</v>
      </c>
      <c r="K24" s="53">
        <f t="shared" si="1"/>
        <v>0</v>
      </c>
      <c r="L24" s="13"/>
    </row>
    <row r="25" spans="1:12" s="2" customFormat="1" ht="18" customHeight="1">
      <c r="A25" s="17"/>
      <c r="B25" s="10"/>
      <c r="C25" s="10" t="s">
        <v>20</v>
      </c>
      <c r="D25" s="15">
        <v>0</v>
      </c>
      <c r="E25" s="40">
        <v>40799</v>
      </c>
      <c r="F25" s="12">
        <v>0</v>
      </c>
      <c r="G25" s="12">
        <v>0</v>
      </c>
      <c r="H25" s="12">
        <v>0</v>
      </c>
      <c r="I25" s="62">
        <v>0</v>
      </c>
      <c r="J25" s="53">
        <f t="shared" si="0"/>
        <v>0</v>
      </c>
      <c r="K25" s="53">
        <f t="shared" si="1"/>
        <v>0</v>
      </c>
      <c r="L25" s="13"/>
    </row>
    <row r="26" spans="1:12" s="2" customFormat="1" ht="18" customHeight="1">
      <c r="A26" s="18"/>
      <c r="B26" s="10"/>
      <c r="C26" s="10" t="s">
        <v>6</v>
      </c>
      <c r="D26" s="15">
        <v>0</v>
      </c>
      <c r="E26" s="40">
        <v>40799</v>
      </c>
      <c r="F26" s="12">
        <v>0</v>
      </c>
      <c r="G26" s="12">
        <v>0</v>
      </c>
      <c r="H26" s="12">
        <v>0</v>
      </c>
      <c r="I26" s="62">
        <v>0</v>
      </c>
      <c r="J26" s="53">
        <f t="shared" si="0"/>
        <v>0</v>
      </c>
      <c r="K26" s="53">
        <f t="shared" si="1"/>
        <v>0</v>
      </c>
      <c r="L26" s="13"/>
    </row>
    <row r="27" spans="1:12" s="2" customFormat="1" ht="19.5" customHeight="1" thickBot="1">
      <c r="A27" s="19"/>
      <c r="B27" s="121" t="s">
        <v>1</v>
      </c>
      <c r="C27" s="122"/>
      <c r="D27" s="20"/>
      <c r="E27" s="21"/>
      <c r="F27" s="21">
        <f>SUM(F11:F26)</f>
        <v>0</v>
      </c>
      <c r="G27" s="21">
        <f>SUM(G11:G26)</f>
        <v>502000</v>
      </c>
      <c r="H27" s="22"/>
      <c r="I27" s="71"/>
      <c r="J27" s="54">
        <f>SUM(J11:J26)</f>
        <v>746794</v>
      </c>
      <c r="K27" s="54">
        <f>SUM(K11:K26)</f>
        <v>2240382</v>
      </c>
      <c r="L27" s="23"/>
    </row>
    <row r="28" spans="1:12" s="2" customFormat="1" ht="19.5" customHeight="1">
      <c r="A28" s="26"/>
      <c r="B28" s="27"/>
      <c r="C28" s="27"/>
      <c r="D28" s="28"/>
      <c r="E28" s="29"/>
      <c r="F28" s="29"/>
      <c r="G28" s="29"/>
      <c r="H28" s="30"/>
      <c r="I28" s="72"/>
      <c r="J28" s="29"/>
      <c r="K28" s="29"/>
      <c r="L28" s="29"/>
    </row>
    <row r="29" spans="1:12" s="2" customFormat="1" ht="27.75" customHeight="1">
      <c r="A29" s="37" t="s">
        <v>11</v>
      </c>
      <c r="B29" s="120" t="s">
        <v>35</v>
      </c>
      <c r="C29" s="120"/>
      <c r="D29" s="120"/>
      <c r="E29" s="120"/>
      <c r="F29" s="120"/>
      <c r="G29" s="120"/>
      <c r="H29" s="120"/>
      <c r="I29" s="120"/>
      <c r="J29" s="120"/>
      <c r="K29" s="120"/>
      <c r="L29" s="120"/>
    </row>
    <row r="30" spans="1:12" s="2" customFormat="1" ht="19.5" customHeight="1" thickBot="1">
      <c r="A30" s="43"/>
      <c r="B30" s="41"/>
      <c r="C30" s="41"/>
      <c r="D30" s="44"/>
      <c r="E30" s="45"/>
      <c r="F30" s="41"/>
      <c r="G30" s="41"/>
      <c r="H30" s="41"/>
      <c r="I30" s="73"/>
      <c r="J30" s="41"/>
      <c r="K30" s="41"/>
      <c r="L30" s="41"/>
    </row>
    <row r="31" spans="1:12" s="2" customFormat="1" ht="110.25">
      <c r="A31" s="3" t="s">
        <v>0</v>
      </c>
      <c r="B31" s="4" t="s">
        <v>15</v>
      </c>
      <c r="C31" s="4" t="s">
        <v>17</v>
      </c>
      <c r="D31" s="5" t="s">
        <v>26</v>
      </c>
      <c r="E31" s="6" t="s">
        <v>27</v>
      </c>
      <c r="F31" s="7" t="s">
        <v>28</v>
      </c>
      <c r="G31" s="5" t="s">
        <v>29</v>
      </c>
      <c r="H31" s="5" t="s">
        <v>18</v>
      </c>
      <c r="I31" s="68" t="s">
        <v>16</v>
      </c>
      <c r="J31" s="52" t="s">
        <v>30</v>
      </c>
      <c r="K31" s="52" t="s">
        <v>31</v>
      </c>
      <c r="L31" s="25" t="s">
        <v>5</v>
      </c>
    </row>
    <row r="32" spans="1:12" s="2" customFormat="1" ht="18" customHeight="1">
      <c r="A32" s="8">
        <v>1</v>
      </c>
      <c r="B32" s="9" t="s">
        <v>2</v>
      </c>
      <c r="C32" s="10"/>
      <c r="D32" s="11"/>
      <c r="E32" s="40"/>
      <c r="F32" s="12"/>
      <c r="G32" s="12"/>
      <c r="H32" s="12"/>
      <c r="I32" s="62"/>
      <c r="J32" s="53"/>
      <c r="K32" s="53"/>
      <c r="L32" s="13"/>
    </row>
    <row r="33" spans="1:12" s="2" customFormat="1" ht="31.5">
      <c r="A33" s="63" t="s">
        <v>14</v>
      </c>
      <c r="B33" s="65" t="s">
        <v>89</v>
      </c>
      <c r="C33" s="10" t="s">
        <v>90</v>
      </c>
      <c r="D33" s="11">
        <v>0</v>
      </c>
      <c r="E33" s="40">
        <v>40799</v>
      </c>
      <c r="F33" s="12">
        <v>0</v>
      </c>
      <c r="G33" s="12">
        <v>0</v>
      </c>
      <c r="H33" s="12">
        <v>0</v>
      </c>
      <c r="I33" s="62">
        <v>0</v>
      </c>
      <c r="J33" s="53">
        <v>0</v>
      </c>
      <c r="K33" s="53">
        <v>0</v>
      </c>
      <c r="L33" s="13"/>
    </row>
    <row r="34" spans="1:12" s="2" customFormat="1" ht="18" customHeight="1">
      <c r="A34" s="8">
        <v>2</v>
      </c>
      <c r="B34" s="9" t="s">
        <v>7</v>
      </c>
      <c r="C34" s="10" t="s">
        <v>8</v>
      </c>
      <c r="D34" s="15">
        <v>0</v>
      </c>
      <c r="E34" s="40">
        <v>40799</v>
      </c>
      <c r="F34" s="12">
        <v>0</v>
      </c>
      <c r="G34" s="12">
        <v>0</v>
      </c>
      <c r="H34" s="12">
        <v>0</v>
      </c>
      <c r="I34" s="62">
        <v>0</v>
      </c>
      <c r="J34" s="53">
        <f aca="true" t="shared" si="2" ref="J34:J39">G34+F34+(D34*E34)</f>
        <v>0</v>
      </c>
      <c r="K34" s="53">
        <f aca="true" t="shared" si="3" ref="K34:K39">J34*I34*H34</f>
        <v>0</v>
      </c>
      <c r="L34" s="13"/>
    </row>
    <row r="35" spans="1:12" s="2" customFormat="1" ht="18" customHeight="1">
      <c r="A35" s="16"/>
      <c r="B35" s="10"/>
      <c r="C35" s="10" t="s">
        <v>36</v>
      </c>
      <c r="D35" s="15">
        <v>0</v>
      </c>
      <c r="E35" s="40">
        <v>40799</v>
      </c>
      <c r="F35" s="12">
        <v>0</v>
      </c>
      <c r="G35" s="12">
        <v>0</v>
      </c>
      <c r="H35" s="12">
        <v>0</v>
      </c>
      <c r="I35" s="62">
        <v>0</v>
      </c>
      <c r="J35" s="53">
        <f t="shared" si="2"/>
        <v>0</v>
      </c>
      <c r="K35" s="53">
        <f t="shared" si="3"/>
        <v>0</v>
      </c>
      <c r="L35" s="13"/>
    </row>
    <row r="36" spans="1:12" s="2" customFormat="1" ht="18" customHeight="1">
      <c r="A36" s="16"/>
      <c r="B36" s="10"/>
      <c r="C36" s="10" t="s">
        <v>20</v>
      </c>
      <c r="D36" s="15">
        <v>0</v>
      </c>
      <c r="E36" s="40">
        <v>40799</v>
      </c>
      <c r="F36" s="12">
        <v>0</v>
      </c>
      <c r="G36" s="12">
        <v>0</v>
      </c>
      <c r="H36" s="12">
        <v>0</v>
      </c>
      <c r="I36" s="62">
        <v>0</v>
      </c>
      <c r="J36" s="53">
        <f t="shared" si="2"/>
        <v>0</v>
      </c>
      <c r="K36" s="53">
        <f t="shared" si="3"/>
        <v>0</v>
      </c>
      <c r="L36" s="13"/>
    </row>
    <row r="37" spans="1:12" s="2" customFormat="1" ht="31.5">
      <c r="A37" s="8">
        <v>3</v>
      </c>
      <c r="B37" s="9" t="s">
        <v>21</v>
      </c>
      <c r="C37" s="10"/>
      <c r="D37" s="15"/>
      <c r="E37" s="40">
        <v>40799</v>
      </c>
      <c r="F37" s="12">
        <v>0</v>
      </c>
      <c r="G37" s="12">
        <v>0</v>
      </c>
      <c r="H37" s="12">
        <v>0</v>
      </c>
      <c r="I37" s="62"/>
      <c r="J37" s="53">
        <f t="shared" si="2"/>
        <v>0</v>
      </c>
      <c r="K37" s="53">
        <f t="shared" si="3"/>
        <v>0</v>
      </c>
      <c r="L37" s="13"/>
    </row>
    <row r="38" spans="1:12" s="2" customFormat="1" ht="18" customHeight="1">
      <c r="A38" s="14" t="s">
        <v>23</v>
      </c>
      <c r="B38" s="10" t="s">
        <v>3</v>
      </c>
      <c r="C38" s="10"/>
      <c r="D38" s="15">
        <v>0</v>
      </c>
      <c r="E38" s="40">
        <v>40799</v>
      </c>
      <c r="F38" s="12">
        <v>0</v>
      </c>
      <c r="G38" s="12">
        <v>0</v>
      </c>
      <c r="H38" s="12">
        <v>0</v>
      </c>
      <c r="I38" s="62">
        <v>0</v>
      </c>
      <c r="J38" s="53">
        <f t="shared" si="2"/>
        <v>0</v>
      </c>
      <c r="K38" s="53">
        <f t="shared" si="3"/>
        <v>0</v>
      </c>
      <c r="L38" s="13"/>
    </row>
    <row r="39" spans="1:12" s="2" customFormat="1" ht="18" customHeight="1">
      <c r="A39" s="14" t="s">
        <v>22</v>
      </c>
      <c r="B39" s="10" t="s">
        <v>4</v>
      </c>
      <c r="C39" s="10"/>
      <c r="D39" s="15">
        <v>0</v>
      </c>
      <c r="E39" s="40">
        <v>40799</v>
      </c>
      <c r="F39" s="12"/>
      <c r="G39" s="12">
        <v>0</v>
      </c>
      <c r="H39" s="12">
        <v>0</v>
      </c>
      <c r="I39" s="62">
        <v>0</v>
      </c>
      <c r="J39" s="53">
        <f t="shared" si="2"/>
        <v>0</v>
      </c>
      <c r="K39" s="53">
        <f t="shared" si="3"/>
        <v>0</v>
      </c>
      <c r="L39" s="13"/>
    </row>
    <row r="40" spans="1:12" s="2" customFormat="1" ht="69.75" customHeight="1">
      <c r="A40" s="16">
        <v>4</v>
      </c>
      <c r="B40" s="10" t="s">
        <v>33</v>
      </c>
      <c r="C40" s="10"/>
      <c r="D40" s="15"/>
      <c r="E40" s="40">
        <v>40799</v>
      </c>
      <c r="F40" s="12">
        <v>0</v>
      </c>
      <c r="G40" s="12">
        <v>0</v>
      </c>
      <c r="H40" s="12">
        <v>0</v>
      </c>
      <c r="I40" s="62">
        <v>0</v>
      </c>
      <c r="J40" s="12">
        <v>0</v>
      </c>
      <c r="K40" s="12">
        <v>0</v>
      </c>
      <c r="L40" s="13"/>
    </row>
    <row r="41" spans="1:12" s="2" customFormat="1" ht="22.5" customHeight="1">
      <c r="A41" s="16"/>
      <c r="B41" s="42"/>
      <c r="C41" s="10" t="s">
        <v>19</v>
      </c>
      <c r="D41" s="15"/>
      <c r="E41" s="40">
        <v>40799</v>
      </c>
      <c r="F41" s="12">
        <v>0</v>
      </c>
      <c r="G41" s="12">
        <v>0</v>
      </c>
      <c r="H41" s="12">
        <v>0</v>
      </c>
      <c r="I41" s="62">
        <v>0</v>
      </c>
      <c r="J41" s="53">
        <f aca="true" t="shared" si="4" ref="J41:J47">G41+F41+(D41*E41)</f>
        <v>0</v>
      </c>
      <c r="K41" s="53">
        <f aca="true" t="shared" si="5" ref="K41:K47">J41*I41*H41</f>
        <v>0</v>
      </c>
      <c r="L41" s="13"/>
    </row>
    <row r="42" spans="1:12" s="2" customFormat="1" ht="18" customHeight="1">
      <c r="A42" s="16"/>
      <c r="B42" s="10"/>
      <c r="C42" s="10" t="s">
        <v>24</v>
      </c>
      <c r="D42" s="15"/>
      <c r="E42" s="40">
        <v>40799</v>
      </c>
      <c r="F42" s="12">
        <v>0</v>
      </c>
      <c r="G42" s="12">
        <v>0</v>
      </c>
      <c r="H42" s="12">
        <v>0</v>
      </c>
      <c r="I42" s="62">
        <v>0</v>
      </c>
      <c r="J42" s="53">
        <f t="shared" si="4"/>
        <v>0</v>
      </c>
      <c r="K42" s="53">
        <f t="shared" si="5"/>
        <v>0</v>
      </c>
      <c r="L42" s="13"/>
    </row>
    <row r="43" spans="1:12" s="2" customFormat="1" ht="34.5" customHeight="1">
      <c r="A43" s="16">
        <v>5</v>
      </c>
      <c r="B43" s="10" t="s">
        <v>32</v>
      </c>
      <c r="C43" s="10"/>
      <c r="D43" s="15"/>
      <c r="E43" s="40">
        <v>40799</v>
      </c>
      <c r="F43" s="12">
        <v>0</v>
      </c>
      <c r="G43" s="12">
        <v>0</v>
      </c>
      <c r="H43" s="12">
        <v>0</v>
      </c>
      <c r="I43" s="62">
        <v>0</v>
      </c>
      <c r="J43" s="53">
        <f t="shared" si="4"/>
        <v>0</v>
      </c>
      <c r="K43" s="53">
        <f t="shared" si="5"/>
        <v>0</v>
      </c>
      <c r="L43" s="13"/>
    </row>
    <row r="44" spans="1:12" s="2" customFormat="1" ht="15.75">
      <c r="A44" s="16">
        <v>6</v>
      </c>
      <c r="B44" s="9" t="s">
        <v>9</v>
      </c>
      <c r="C44" s="10" t="s">
        <v>8</v>
      </c>
      <c r="D44" s="15">
        <v>0</v>
      </c>
      <c r="E44" s="40">
        <v>40799</v>
      </c>
      <c r="F44" s="12">
        <v>0</v>
      </c>
      <c r="G44" s="12">
        <v>0</v>
      </c>
      <c r="H44" s="12">
        <v>0</v>
      </c>
      <c r="I44" s="62">
        <v>0</v>
      </c>
      <c r="J44" s="53">
        <f t="shared" si="4"/>
        <v>0</v>
      </c>
      <c r="K44" s="53">
        <f t="shared" si="5"/>
        <v>0</v>
      </c>
      <c r="L44" s="13"/>
    </row>
    <row r="45" spans="1:12" s="2" customFormat="1" ht="18" customHeight="1">
      <c r="A45" s="17"/>
      <c r="B45" s="10"/>
      <c r="C45" s="10" t="s">
        <v>37</v>
      </c>
      <c r="D45" s="15">
        <v>0</v>
      </c>
      <c r="E45" s="40">
        <v>40799</v>
      </c>
      <c r="F45" s="12">
        <v>0</v>
      </c>
      <c r="G45" s="12">
        <v>0</v>
      </c>
      <c r="H45" s="12">
        <v>0</v>
      </c>
      <c r="I45" s="62">
        <v>0</v>
      </c>
      <c r="J45" s="53">
        <f t="shared" si="4"/>
        <v>0</v>
      </c>
      <c r="K45" s="53">
        <f t="shared" si="5"/>
        <v>0</v>
      </c>
      <c r="L45" s="13"/>
    </row>
    <row r="46" spans="1:12" s="2" customFormat="1" ht="18" customHeight="1">
      <c r="A46" s="17"/>
      <c r="B46" s="10"/>
      <c r="C46" s="10" t="s">
        <v>20</v>
      </c>
      <c r="D46" s="15">
        <v>0</v>
      </c>
      <c r="E46" s="40">
        <v>40799</v>
      </c>
      <c r="F46" s="12">
        <v>0</v>
      </c>
      <c r="G46" s="12">
        <v>0</v>
      </c>
      <c r="H46" s="12">
        <v>0</v>
      </c>
      <c r="I46" s="62">
        <v>0</v>
      </c>
      <c r="J46" s="53">
        <f t="shared" si="4"/>
        <v>0</v>
      </c>
      <c r="K46" s="53">
        <f t="shared" si="5"/>
        <v>0</v>
      </c>
      <c r="L46" s="13"/>
    </row>
    <row r="47" spans="1:12" s="2" customFormat="1" ht="18" customHeight="1">
      <c r="A47" s="18"/>
      <c r="B47" s="10"/>
      <c r="C47" s="10" t="s">
        <v>6</v>
      </c>
      <c r="D47" s="15">
        <v>0</v>
      </c>
      <c r="E47" s="40">
        <v>40799</v>
      </c>
      <c r="F47" s="12">
        <v>0</v>
      </c>
      <c r="G47" s="12">
        <v>0</v>
      </c>
      <c r="H47" s="12">
        <v>0</v>
      </c>
      <c r="I47" s="62">
        <v>0</v>
      </c>
      <c r="J47" s="53">
        <f t="shared" si="4"/>
        <v>0</v>
      </c>
      <c r="K47" s="53">
        <f t="shared" si="5"/>
        <v>0</v>
      </c>
      <c r="L47" s="13"/>
    </row>
    <row r="48" spans="1:12" s="2" customFormat="1" ht="19.5" customHeight="1" thickBot="1">
      <c r="A48" s="19"/>
      <c r="B48" s="121" t="s">
        <v>1</v>
      </c>
      <c r="C48" s="122"/>
      <c r="D48" s="20"/>
      <c r="E48" s="21"/>
      <c r="F48" s="21">
        <f>SUM(F32:F47)</f>
        <v>0</v>
      </c>
      <c r="G48" s="21">
        <f>SUM(G32:G47)</f>
        <v>0</v>
      </c>
      <c r="H48" s="22"/>
      <c r="I48" s="71"/>
      <c r="J48" s="54">
        <f>SUM(J32:J47)</f>
        <v>0</v>
      </c>
      <c r="K48" s="54">
        <f>SUM(K32:K47)</f>
        <v>0</v>
      </c>
      <c r="L48" s="23"/>
    </row>
    <row r="49" spans="1:12" s="2" customFormat="1" ht="19.5" customHeight="1">
      <c r="A49" s="26"/>
      <c r="B49" s="27"/>
      <c r="C49" s="27"/>
      <c r="D49" s="28"/>
      <c r="E49" s="29"/>
      <c r="F49" s="29"/>
      <c r="G49" s="29"/>
      <c r="H49" s="30"/>
      <c r="I49" s="72"/>
      <c r="J49" s="29"/>
      <c r="K49" s="29"/>
      <c r="L49" s="29"/>
    </row>
    <row r="50" spans="1:12" s="2" customFormat="1" ht="19.5" customHeight="1">
      <c r="A50" s="26"/>
      <c r="B50" s="27"/>
      <c r="C50" s="27"/>
      <c r="D50" s="28"/>
      <c r="E50" s="29"/>
      <c r="F50" s="29"/>
      <c r="G50" s="29"/>
      <c r="H50" s="30"/>
      <c r="I50" s="72"/>
      <c r="J50" s="29"/>
      <c r="K50" s="29"/>
      <c r="L50" s="29"/>
    </row>
    <row r="51" spans="1:12" s="2" customFormat="1" ht="19.5" customHeight="1">
      <c r="A51" s="26"/>
      <c r="B51" s="27"/>
      <c r="C51" s="27"/>
      <c r="D51" s="28"/>
      <c r="E51" s="29"/>
      <c r="F51" s="29"/>
      <c r="G51" s="29"/>
      <c r="H51" s="30"/>
      <c r="I51" s="72"/>
      <c r="J51" s="29"/>
      <c r="K51" s="29"/>
      <c r="L51" s="29"/>
    </row>
    <row r="52" spans="1:12" s="2" customFormat="1" ht="19.5" customHeight="1">
      <c r="A52" s="26"/>
      <c r="B52" s="27"/>
      <c r="C52" s="27"/>
      <c r="D52" s="28"/>
      <c r="E52" s="29"/>
      <c r="F52" s="29"/>
      <c r="G52" s="29"/>
      <c r="H52" s="30"/>
      <c r="I52" s="72"/>
      <c r="J52" s="29"/>
      <c r="K52" s="29"/>
      <c r="L52" s="29"/>
    </row>
    <row r="53" spans="1:12" s="2" customFormat="1" ht="19.5" customHeight="1">
      <c r="A53" s="26"/>
      <c r="B53" s="27"/>
      <c r="C53" s="27"/>
      <c r="D53" s="28"/>
      <c r="E53" s="29"/>
      <c r="F53" s="29"/>
      <c r="G53" s="29"/>
      <c r="H53" s="30"/>
      <c r="I53" s="72"/>
      <c r="J53" s="29"/>
      <c r="K53" s="29"/>
      <c r="L53" s="29"/>
    </row>
    <row r="54" spans="1:12" s="2" customFormat="1" ht="19.5" customHeight="1">
      <c r="A54" s="26"/>
      <c r="B54" s="27"/>
      <c r="C54" s="27"/>
      <c r="D54" s="28"/>
      <c r="E54" s="29"/>
      <c r="F54" s="29"/>
      <c r="G54" s="29"/>
      <c r="H54" s="30"/>
      <c r="I54" s="72"/>
      <c r="J54" s="29"/>
      <c r="K54" s="29"/>
      <c r="L54" s="29"/>
    </row>
    <row r="55" spans="1:12" s="2" customFormat="1" ht="19.5" customHeight="1">
      <c r="A55" s="26"/>
      <c r="B55" s="27"/>
      <c r="C55" s="27"/>
      <c r="D55" s="28"/>
      <c r="E55" s="29"/>
      <c r="F55" s="29"/>
      <c r="G55" s="29"/>
      <c r="H55" s="30"/>
      <c r="I55" s="72"/>
      <c r="J55" s="29"/>
      <c r="K55" s="29"/>
      <c r="L55" s="29"/>
    </row>
    <row r="56" spans="1:12" s="2" customFormat="1" ht="19.5" customHeight="1">
      <c r="A56" s="26"/>
      <c r="B56" s="27"/>
      <c r="C56" s="27"/>
      <c r="D56" s="28"/>
      <c r="E56" s="29"/>
      <c r="F56" s="29"/>
      <c r="G56" s="29"/>
      <c r="H56" s="30"/>
      <c r="I56" s="72"/>
      <c r="J56" s="29"/>
      <c r="K56" s="29"/>
      <c r="L56" s="29"/>
    </row>
    <row r="57" spans="1:12" s="2" customFormat="1" ht="19.5" customHeight="1">
      <c r="A57" s="26"/>
      <c r="B57" s="27"/>
      <c r="C57" s="27"/>
      <c r="D57" s="28"/>
      <c r="E57" s="29"/>
      <c r="F57" s="29"/>
      <c r="G57" s="29"/>
      <c r="H57" s="30"/>
      <c r="I57" s="72"/>
      <c r="J57" s="29"/>
      <c r="K57" s="29"/>
      <c r="L57" s="29"/>
    </row>
    <row r="58" spans="1:12" s="2" customFormat="1" ht="29.25" customHeight="1">
      <c r="A58" s="37" t="s">
        <v>13</v>
      </c>
      <c r="B58" s="120" t="s">
        <v>25</v>
      </c>
      <c r="C58" s="120"/>
      <c r="D58" s="120"/>
      <c r="E58" s="120"/>
      <c r="F58" s="120"/>
      <c r="G58" s="120"/>
      <c r="H58" s="120"/>
      <c r="I58" s="120"/>
      <c r="J58" s="120"/>
      <c r="K58" s="120"/>
      <c r="L58" s="120"/>
    </row>
    <row r="59" spans="1:12" s="24" customFormat="1" ht="15.75">
      <c r="A59" s="46"/>
      <c r="B59" s="46"/>
      <c r="C59" s="46"/>
      <c r="D59" s="46"/>
      <c r="E59" s="46"/>
      <c r="F59" s="46"/>
      <c r="G59" s="46"/>
      <c r="H59" s="46"/>
      <c r="I59" s="74"/>
      <c r="J59" s="46"/>
      <c r="K59" s="46"/>
      <c r="L59" s="46"/>
    </row>
    <row r="60" spans="1:12" s="24" customFormat="1" ht="15.75">
      <c r="A60" s="46"/>
      <c r="B60" s="46"/>
      <c r="C60" s="46"/>
      <c r="D60" s="46"/>
      <c r="E60" s="46"/>
      <c r="F60" s="46"/>
      <c r="G60" s="46"/>
      <c r="H60" s="46"/>
      <c r="I60" s="74"/>
      <c r="J60" s="46"/>
      <c r="K60" s="46"/>
      <c r="L60" s="46"/>
    </row>
    <row r="61" spans="1:12" s="24" customFormat="1" ht="15.75">
      <c r="A61" s="46"/>
      <c r="B61" s="46"/>
      <c r="C61" s="46"/>
      <c r="D61" s="46"/>
      <c r="E61" s="46"/>
      <c r="F61" s="46"/>
      <c r="G61" s="46"/>
      <c r="H61" s="46"/>
      <c r="I61" s="74"/>
      <c r="J61" s="46"/>
      <c r="K61" s="46"/>
      <c r="L61" s="46"/>
    </row>
    <row r="62" spans="1:12" s="24" customFormat="1" ht="15.75">
      <c r="A62" s="46"/>
      <c r="B62" s="46"/>
      <c r="C62" s="46"/>
      <c r="D62" s="46"/>
      <c r="E62" s="46"/>
      <c r="F62" s="46"/>
      <c r="G62" s="46"/>
      <c r="H62" s="46"/>
      <c r="I62" s="74"/>
      <c r="J62" s="46"/>
      <c r="K62" s="46"/>
      <c r="L62" s="46"/>
    </row>
    <row r="63" spans="1:12" s="24" customFormat="1" ht="15.75">
      <c r="A63" s="46"/>
      <c r="B63" s="46"/>
      <c r="C63" s="46"/>
      <c r="D63" s="46"/>
      <c r="E63" s="46"/>
      <c r="F63" s="46"/>
      <c r="G63" s="46"/>
      <c r="H63" s="46"/>
      <c r="I63" s="74"/>
      <c r="J63" s="46"/>
      <c r="K63" s="46"/>
      <c r="L63" s="46"/>
    </row>
    <row r="64" spans="1:12" s="24" customFormat="1" ht="15.75">
      <c r="A64" s="46"/>
      <c r="B64" s="46"/>
      <c r="C64" s="46"/>
      <c r="D64" s="46"/>
      <c r="E64" s="46"/>
      <c r="F64" s="46"/>
      <c r="G64" s="46"/>
      <c r="H64" s="46"/>
      <c r="I64" s="74"/>
      <c r="J64" s="46"/>
      <c r="K64" s="46"/>
      <c r="L64" s="46"/>
    </row>
    <row r="65" spans="1:12" s="24" customFormat="1" ht="15.75">
      <c r="A65" s="46"/>
      <c r="B65" s="46"/>
      <c r="C65" s="46"/>
      <c r="D65" s="46"/>
      <c r="E65" s="46"/>
      <c r="F65" s="46"/>
      <c r="G65" s="46"/>
      <c r="H65" s="46"/>
      <c r="I65" s="74"/>
      <c r="J65" s="46"/>
      <c r="K65" s="46"/>
      <c r="L65" s="46"/>
    </row>
    <row r="66" spans="1:12" s="24" customFormat="1" ht="15.75">
      <c r="A66" s="46"/>
      <c r="B66" s="46"/>
      <c r="C66" s="46"/>
      <c r="D66" s="46"/>
      <c r="E66" s="46"/>
      <c r="F66" s="46"/>
      <c r="G66" s="46"/>
      <c r="H66" s="46"/>
      <c r="I66" s="74"/>
      <c r="J66" s="46"/>
      <c r="K66" s="46"/>
      <c r="L66" s="46"/>
    </row>
    <row r="67" spans="1:12" s="24" customFormat="1" ht="15.75">
      <c r="A67" s="46"/>
      <c r="B67" s="46"/>
      <c r="C67" s="46"/>
      <c r="D67" s="46"/>
      <c r="E67" s="46"/>
      <c r="F67" s="46"/>
      <c r="G67" s="46"/>
      <c r="H67" s="46"/>
      <c r="I67" s="74"/>
      <c r="J67" s="46"/>
      <c r="K67" s="46"/>
      <c r="L67" s="46"/>
    </row>
    <row r="68" spans="1:12" s="24" customFormat="1" ht="15.75">
      <c r="A68" s="46"/>
      <c r="B68" s="46"/>
      <c r="C68" s="46"/>
      <c r="D68" s="46"/>
      <c r="E68" s="46"/>
      <c r="F68" s="46"/>
      <c r="G68" s="46"/>
      <c r="H68" s="46"/>
      <c r="I68" s="74"/>
      <c r="J68" s="46"/>
      <c r="K68" s="46"/>
      <c r="L68" s="46"/>
    </row>
    <row r="69" spans="1:12" s="24" customFormat="1" ht="15.75">
      <c r="A69" s="46"/>
      <c r="B69" s="46"/>
      <c r="C69" s="46"/>
      <c r="D69" s="46"/>
      <c r="E69" s="46"/>
      <c r="F69" s="46"/>
      <c r="G69" s="46"/>
      <c r="H69" s="46"/>
      <c r="I69" s="74"/>
      <c r="J69" s="46"/>
      <c r="K69" s="46"/>
      <c r="L69" s="46"/>
    </row>
    <row r="70" spans="1:12" s="24" customFormat="1" ht="15.75">
      <c r="A70" s="46"/>
      <c r="B70" s="46"/>
      <c r="C70" s="46"/>
      <c r="D70" s="46"/>
      <c r="E70" s="46"/>
      <c r="F70" s="46"/>
      <c r="G70" s="46"/>
      <c r="H70" s="46"/>
      <c r="I70" s="74"/>
      <c r="J70" s="46"/>
      <c r="K70" s="46"/>
      <c r="L70" s="46"/>
    </row>
    <row r="71" spans="1:12" s="24" customFormat="1" ht="15.75">
      <c r="A71" s="46"/>
      <c r="B71" s="46"/>
      <c r="C71" s="46"/>
      <c r="D71" s="46"/>
      <c r="E71" s="46"/>
      <c r="F71" s="46"/>
      <c r="G71" s="46"/>
      <c r="H71" s="46"/>
      <c r="I71" s="74"/>
      <c r="J71" s="46"/>
      <c r="K71" s="46"/>
      <c r="L71" s="46"/>
    </row>
    <row r="72" spans="1:12" s="24" customFormat="1" ht="15.75">
      <c r="A72" s="46"/>
      <c r="B72" s="46"/>
      <c r="C72" s="46"/>
      <c r="D72" s="46"/>
      <c r="E72" s="46"/>
      <c r="F72" s="46"/>
      <c r="G72" s="46"/>
      <c r="H72" s="46"/>
      <c r="I72" s="74"/>
      <c r="J72" s="46"/>
      <c r="K72" s="46"/>
      <c r="L72" s="46"/>
    </row>
    <row r="73" spans="1:12" s="24" customFormat="1" ht="15.75">
      <c r="A73" s="46"/>
      <c r="B73" s="46"/>
      <c r="C73" s="46"/>
      <c r="D73" s="46"/>
      <c r="E73" s="46"/>
      <c r="F73" s="46"/>
      <c r="G73" s="46"/>
      <c r="H73" s="46"/>
      <c r="I73" s="74"/>
      <c r="J73" s="46"/>
      <c r="K73" s="46"/>
      <c r="L73" s="46"/>
    </row>
    <row r="74" spans="1:12" s="24" customFormat="1" ht="15.75">
      <c r="A74" s="46"/>
      <c r="B74" s="46"/>
      <c r="C74" s="46"/>
      <c r="D74" s="46"/>
      <c r="E74" s="46"/>
      <c r="F74" s="46"/>
      <c r="G74" s="46"/>
      <c r="H74" s="46"/>
      <c r="I74" s="74"/>
      <c r="J74" s="46"/>
      <c r="K74" s="46"/>
      <c r="L74" s="46"/>
    </row>
    <row r="75" spans="1:12" s="24" customFormat="1" ht="15.75">
      <c r="A75" s="46"/>
      <c r="B75" s="46"/>
      <c r="C75" s="46"/>
      <c r="D75" s="46"/>
      <c r="E75" s="46"/>
      <c r="F75" s="46"/>
      <c r="G75" s="46"/>
      <c r="H75" s="46"/>
      <c r="I75" s="74"/>
      <c r="J75" s="46"/>
      <c r="K75" s="46"/>
      <c r="L75" s="46"/>
    </row>
    <row r="76" spans="1:12" s="24" customFormat="1" ht="15.75">
      <c r="A76" s="46"/>
      <c r="B76" s="46"/>
      <c r="C76" s="46"/>
      <c r="D76" s="46"/>
      <c r="E76" s="46"/>
      <c r="F76" s="46"/>
      <c r="G76" s="46"/>
      <c r="H76" s="46"/>
      <c r="I76" s="74"/>
      <c r="J76" s="46"/>
      <c r="K76" s="47"/>
      <c r="L76" s="47"/>
    </row>
    <row r="77" spans="1:12" s="24" customFormat="1" ht="15.75">
      <c r="A77" s="46"/>
      <c r="B77" s="46"/>
      <c r="C77" s="46"/>
      <c r="D77" s="46"/>
      <c r="E77" s="46"/>
      <c r="F77" s="46"/>
      <c r="G77" s="46"/>
      <c r="H77" s="46"/>
      <c r="I77" s="74"/>
      <c r="J77" s="46"/>
      <c r="K77" s="47"/>
      <c r="L77" s="47"/>
    </row>
    <row r="78" spans="1:12" s="24" customFormat="1" ht="15.75">
      <c r="A78" s="46"/>
      <c r="B78" s="46"/>
      <c r="C78" s="46"/>
      <c r="D78" s="46"/>
      <c r="E78" s="46"/>
      <c r="F78" s="46"/>
      <c r="G78" s="46"/>
      <c r="H78" s="46"/>
      <c r="I78" s="74"/>
      <c r="J78" s="46"/>
      <c r="K78" s="47"/>
      <c r="L78" s="47"/>
    </row>
    <row r="79" spans="1:12" s="24" customFormat="1" ht="15.75">
      <c r="A79" s="46"/>
      <c r="B79" s="46"/>
      <c r="C79" s="46"/>
      <c r="D79" s="46"/>
      <c r="E79" s="46"/>
      <c r="F79" s="46"/>
      <c r="G79" s="46"/>
      <c r="H79" s="46"/>
      <c r="I79" s="74"/>
      <c r="J79" s="46"/>
      <c r="K79" s="47"/>
      <c r="L79" s="47"/>
    </row>
    <row r="80" spans="1:12" s="24" customFormat="1" ht="15.75">
      <c r="A80" s="46"/>
      <c r="B80" s="46"/>
      <c r="C80" s="46"/>
      <c r="D80" s="46"/>
      <c r="E80" s="46"/>
      <c r="F80" s="46"/>
      <c r="G80" s="46"/>
      <c r="H80" s="46"/>
      <c r="I80" s="74"/>
      <c r="J80" s="46"/>
      <c r="K80" s="47"/>
      <c r="L80" s="47"/>
    </row>
    <row r="81" spans="1:12" s="24" customFormat="1" ht="15.75">
      <c r="A81" s="46"/>
      <c r="B81" s="46"/>
      <c r="C81" s="46"/>
      <c r="D81" s="46"/>
      <c r="E81" s="46"/>
      <c r="F81" s="46"/>
      <c r="G81" s="46"/>
      <c r="H81" s="46"/>
      <c r="I81" s="74"/>
      <c r="J81" s="46"/>
      <c r="K81" s="47"/>
      <c r="L81" s="47"/>
    </row>
    <row r="82" spans="1:12" s="24" customFormat="1" ht="15.75">
      <c r="A82" s="46"/>
      <c r="B82" s="46"/>
      <c r="C82" s="46"/>
      <c r="D82" s="46"/>
      <c r="E82" s="46"/>
      <c r="F82" s="46"/>
      <c r="G82" s="46"/>
      <c r="H82" s="46"/>
      <c r="I82" s="74"/>
      <c r="J82" s="46"/>
      <c r="K82" s="47"/>
      <c r="L82" s="47"/>
    </row>
    <row r="83" spans="1:12" s="24" customFormat="1" ht="15.75">
      <c r="A83" s="46"/>
      <c r="B83" s="46"/>
      <c r="C83" s="46"/>
      <c r="D83" s="46"/>
      <c r="E83" s="46"/>
      <c r="F83" s="46"/>
      <c r="G83" s="46"/>
      <c r="H83" s="46"/>
      <c r="I83" s="74"/>
      <c r="J83" s="46"/>
      <c r="K83" s="47"/>
      <c r="L83" s="47"/>
    </row>
    <row r="84" spans="1:12" s="24" customFormat="1" ht="15.75">
      <c r="A84" s="46"/>
      <c r="B84" s="46"/>
      <c r="C84" s="46"/>
      <c r="D84" s="46"/>
      <c r="E84" s="46"/>
      <c r="F84" s="46"/>
      <c r="G84" s="46"/>
      <c r="H84" s="46"/>
      <c r="I84" s="74"/>
      <c r="J84" s="46"/>
      <c r="K84" s="47"/>
      <c r="L84" s="47"/>
    </row>
    <row r="85" spans="1:12" s="24" customFormat="1" ht="15.75">
      <c r="A85" s="46"/>
      <c r="B85" s="46"/>
      <c r="C85" s="46"/>
      <c r="D85" s="46"/>
      <c r="E85" s="46"/>
      <c r="F85" s="46"/>
      <c r="G85" s="46"/>
      <c r="H85" s="46"/>
      <c r="I85" s="74"/>
      <c r="J85" s="46"/>
      <c r="K85" s="55"/>
      <c r="L85" s="55"/>
    </row>
    <row r="86" spans="1:12" s="24" customFormat="1" ht="15.75">
      <c r="A86" s="46"/>
      <c r="B86" s="46"/>
      <c r="C86" s="46"/>
      <c r="D86" s="46"/>
      <c r="E86" s="46"/>
      <c r="F86" s="46"/>
      <c r="G86" s="46"/>
      <c r="H86" s="46"/>
      <c r="I86" s="74"/>
      <c r="J86" s="46"/>
      <c r="K86" s="56">
        <f>$K$27</f>
        <v>2240382</v>
      </c>
      <c r="L86" s="55"/>
    </row>
    <row r="87" spans="1:12" s="24" customFormat="1" ht="15.75">
      <c r="A87" s="46"/>
      <c r="B87" s="46"/>
      <c r="C87" s="46"/>
      <c r="D87" s="46"/>
      <c r="E87" s="46"/>
      <c r="F87" s="46"/>
      <c r="G87" s="46"/>
      <c r="H87" s="46"/>
      <c r="I87" s="74"/>
      <c r="J87" s="46"/>
      <c r="K87" s="56">
        <f>$K$44</f>
        <v>0</v>
      </c>
      <c r="L87" s="57"/>
    </row>
    <row r="88" spans="1:12" s="24" customFormat="1" ht="15.75">
      <c r="A88" s="46"/>
      <c r="B88" s="46"/>
      <c r="C88" s="46"/>
      <c r="D88" s="46"/>
      <c r="E88" s="46"/>
      <c r="F88" s="46"/>
      <c r="G88" s="46"/>
      <c r="H88" s="46"/>
      <c r="I88" s="74"/>
      <c r="J88" s="46"/>
      <c r="K88" s="56">
        <f>K86-K87</f>
        <v>2240382</v>
      </c>
      <c r="L88" s="57">
        <f>K88/K86*100%</f>
        <v>1</v>
      </c>
    </row>
    <row r="89" spans="1:12" s="24" customFormat="1" ht="15.75">
      <c r="A89" s="46"/>
      <c r="B89" s="46"/>
      <c r="C89" s="46"/>
      <c r="D89" s="46"/>
      <c r="E89" s="46"/>
      <c r="F89" s="46"/>
      <c r="G89" s="46"/>
      <c r="H89" s="46"/>
      <c r="I89" s="74"/>
      <c r="J89" s="46"/>
      <c r="K89" s="55"/>
      <c r="L89" s="57">
        <f>K87/K86*100%</f>
        <v>0</v>
      </c>
    </row>
    <row r="90" spans="1:12" s="24" customFormat="1" ht="15.75">
      <c r="A90" s="46"/>
      <c r="B90" s="48"/>
      <c r="C90" s="46"/>
      <c r="D90" s="46"/>
      <c r="E90" s="46"/>
      <c r="F90" s="46"/>
      <c r="G90" s="46"/>
      <c r="H90" s="46"/>
      <c r="I90" s="74"/>
      <c r="J90" s="46"/>
      <c r="K90" s="49"/>
      <c r="L90" s="49"/>
    </row>
    <row r="91" spans="1:12" s="2" customFormat="1" ht="19.5" customHeight="1">
      <c r="A91" s="43"/>
      <c r="B91" s="50"/>
      <c r="C91" s="51"/>
      <c r="D91" s="51"/>
      <c r="E91" s="51"/>
      <c r="F91" s="51"/>
      <c r="G91" s="41"/>
      <c r="H91" s="41"/>
      <c r="I91" s="73"/>
      <c r="J91" s="41"/>
      <c r="K91" s="41"/>
      <c r="L91" s="41"/>
    </row>
  </sheetData>
  <sheetProtection selectLockedCells="1" selectUnlockedCells="1"/>
  <mergeCells count="11">
    <mergeCell ref="B7:K7"/>
    <mergeCell ref="B8:K8"/>
    <mergeCell ref="B27:C27"/>
    <mergeCell ref="B29:L29"/>
    <mergeCell ref="B48:C48"/>
    <mergeCell ref="B58:L58"/>
    <mergeCell ref="B1:K1"/>
    <mergeCell ref="B2:K2"/>
    <mergeCell ref="A4:C5"/>
    <mergeCell ref="I4:K5"/>
    <mergeCell ref="B6:K6"/>
  </mergeCells>
  <printOptions horizontalCentered="1" verticalCentered="1"/>
  <pageMargins left="0.196850393700787" right="0.236220472440945" top="0.275590551181102" bottom="0.31496062992126" header="0.275590551181102" footer="0.31496062992126"/>
  <pageSetup horizontalDpi="300" verticalDpi="300" orientation="landscape" paperSize="9" r:id="rId2"/>
  <headerFooter>
    <oddFooter xml:space="preserve">&amp;R&amp;".VnTime,Regular"&amp;14&amp;P      </oddFooter>
  </headerFooter>
  <drawing r:id="rId1"/>
</worksheet>
</file>

<file path=xl/worksheets/sheet16.xml><?xml version="1.0" encoding="utf-8"?>
<worksheet xmlns="http://schemas.openxmlformats.org/spreadsheetml/2006/main" xmlns:r="http://schemas.openxmlformats.org/officeDocument/2006/relationships">
  <dimension ref="A1:E17"/>
  <sheetViews>
    <sheetView zoomScalePageLayoutView="0" workbookViewId="0" topLeftCell="A1">
      <selection activeCell="E17" sqref="E17"/>
    </sheetView>
  </sheetViews>
  <sheetFormatPr defaultColWidth="9.140625" defaultRowHeight="15"/>
  <cols>
    <col min="2" max="2" width="69.7109375" style="0" bestFit="1" customWidth="1"/>
    <col min="3" max="3" width="23.140625" style="0" customWidth="1"/>
    <col min="4" max="4" width="30.28125" style="0" customWidth="1"/>
    <col min="5" max="5" width="10.00390625" style="0" bestFit="1" customWidth="1"/>
  </cols>
  <sheetData>
    <row r="1" spans="1:4" ht="31.5">
      <c r="A1" t="s">
        <v>0</v>
      </c>
      <c r="B1" t="s">
        <v>158</v>
      </c>
      <c r="C1" s="52" t="s">
        <v>30</v>
      </c>
      <c r="D1" s="52" t="s">
        <v>31</v>
      </c>
    </row>
    <row r="2" spans="1:4" ht="15">
      <c r="A2">
        <v>1</v>
      </c>
      <c r="B2" s="117" t="str">
        <f>'1. GPKDDVVT (bỏ)'!B7:K7</f>
        <v>    TÊN THỦ TỤC HÀNH CHÍNH 1: Cấp Giấy phép kinh doanh dịch vụ viễn thông</v>
      </c>
      <c r="C2" s="118">
        <f>'1. GPKDDVVT (bỏ)'!J34</f>
        <v>6660004.2</v>
      </c>
      <c r="D2" s="118">
        <f>'1. GPKDDVVT (bỏ)'!K34</f>
        <v>66600042</v>
      </c>
    </row>
    <row r="3" spans="1:4" ht="30">
      <c r="A3">
        <v>2</v>
      </c>
      <c r="B3" s="117" t="str">
        <f>'2. SĐ, BS GP KDDVVT (bỏ)'!B7:K7</f>
        <v>    TÊN THỦ TỤC HÀNH CHÍNH 2: Sửa đổi, bổ sung Giấy phép kinh doanh dịch vụ viễn thông</v>
      </c>
      <c r="C3" s="119">
        <f>'2. SĐ, BS GP KDDVVT (bỏ)'!J33</f>
        <v>2591272.1</v>
      </c>
      <c r="D3" s="119">
        <f>'2. SĐ, BS GP KDDVVT (bỏ)'!K33</f>
        <v>25912721</v>
      </c>
    </row>
    <row r="4" spans="1:4" ht="30">
      <c r="A4">
        <v>3</v>
      </c>
      <c r="B4" s="117" t="str">
        <f>'3. cấp lại GPKDDVVT (bỏ)'!B7:K7</f>
        <v>    TÊN THỦ TỤC HÀNH CHÍNH 3: Cấp lại Giấy phép kinh doanh dịch vụ viễn thông</v>
      </c>
      <c r="C4" s="119">
        <f>'3. cấp lại GPKDDVVT (bỏ)'!J27</f>
        <v>947389.5</v>
      </c>
      <c r="D4" s="119">
        <f>'3. cấp lại GPKDDVVT (bỏ)'!K27</f>
        <v>9473895</v>
      </c>
    </row>
    <row r="5" spans="1:4" ht="30">
      <c r="A5">
        <v>4</v>
      </c>
      <c r="B5" s="117" t="str">
        <f>'4. cấp mới GPKDDVVT (bỏ)'!B7:K7</f>
        <v>    TÊN THỦ TỤC HÀNH CHÍNH 4: Cấp mới Giấy phép kinh doanh dịch vụ viễn thông</v>
      </c>
      <c r="C5" s="119">
        <f>'4. cấp mới GPKDDVVT (bỏ)'!J34</f>
        <v>7711056</v>
      </c>
      <c r="D5" s="119">
        <f>'4. cấp mới GPKDDVVT (bỏ)'!K34</f>
        <v>77110560</v>
      </c>
    </row>
    <row r="6" spans="1:4" ht="30">
      <c r="A6">
        <v>5</v>
      </c>
      <c r="B6" s="117" t="str">
        <f>'5. gia hạn GPKDDVVT (bỏ)'!B7:K7</f>
        <v>    TÊN THỦ TỤC HÀNH CHÍNH 5: Gia hạn Giấy phép kinh doanh dịch vụ viễn thông</v>
      </c>
      <c r="C6" s="119">
        <f>'5. gia hạn GPKDDVVT (bỏ)'!J28</f>
        <v>1192784</v>
      </c>
      <c r="D6" s="119">
        <f>'5. gia hạn GPKDDVVT (bỏ)'!K28</f>
        <v>11927840</v>
      </c>
    </row>
    <row r="7" spans="1:4" ht="30">
      <c r="A7">
        <v>6</v>
      </c>
      <c r="B7" s="117" t="str">
        <f>'6. Cấp GPTLMVTDR (bỏ)'!B8:K8</f>
        <v>    TÊN THỦ TỤC HÀNH CHÍNH 6: Cấp giấy phép thiết lập mạng viễn thông dùng riêng</v>
      </c>
      <c r="C7" s="119">
        <f>'6. Cấp GPTLMVTDR (bỏ)'!J32</f>
        <v>3589538</v>
      </c>
      <c r="D7" s="119">
        <f>'6. Cấp GPTLMVTDR (bỏ)'!K32</f>
        <v>35895380</v>
      </c>
    </row>
    <row r="8" spans="1:4" ht="30">
      <c r="A8">
        <v>7</v>
      </c>
      <c r="B8" s="117" t="str">
        <f>'7. Cấp sửa đổi bs GPTLMVTDR'!B8:K8</f>
        <v>    TÊN THỦ TỤC HÀNH CHÍNH 7: Cấp sửa đổi, bổ sung giấy phép thiết lập mạng viễn thông dùng riêng</v>
      </c>
      <c r="C8" s="119">
        <f>'7. Cấp sửa đổi bs GPTLMVTDR'!J31</f>
        <v>1590774</v>
      </c>
      <c r="D8" s="119">
        <f>'7. Cấp sửa đổi bs GPTLMVTDR'!K31</f>
        <v>15907740</v>
      </c>
    </row>
    <row r="9" spans="1:4" ht="30">
      <c r="A9">
        <v>8</v>
      </c>
      <c r="B9" s="117" t="str">
        <f>'8. Gia hạn GPTLMVTDR'!B8:K8</f>
        <v>    TÊN THỦ TỤC HÀNH CHÍNH 8: gia hạn giấy phép thiết lập mạng viễn thông dùng riêng</v>
      </c>
      <c r="C9" s="119">
        <f>'8. Gia hạn GPTLMVTDR'!J31</f>
        <v>1590774</v>
      </c>
      <c r="D9" s="119">
        <f>'8. Gia hạn GPTLMVTDR'!K31</f>
        <v>15907740</v>
      </c>
    </row>
    <row r="10" spans="1:4" ht="30">
      <c r="A10">
        <v>9</v>
      </c>
      <c r="B10" s="117" t="str">
        <f>'9. Cấp GPLĐCVTTB'!B7:K7</f>
        <v>    TÊN THỦ TỤC HÀNH CHÍNH 9: Cấp Giấy phép lắp đặt cáp viễn thông trong vùng đặc quyền kinh tế, thềm lục địa của Việt Nam</v>
      </c>
      <c r="C10" s="119">
        <f>'9. Cấp GPLĐCVTTB'!J28</f>
        <v>3334744</v>
      </c>
      <c r="D10" s="119">
        <f>'9. Cấp GPLĐCVTTB'!K28</f>
        <v>10575418</v>
      </c>
    </row>
    <row r="11" spans="1:4" ht="30">
      <c r="A11">
        <v>10</v>
      </c>
      <c r="B11" s="117" t="str">
        <f>'10. Sửa đổi BS GPLĐCVTTB'!B8:K8</f>
        <v>    TÊN THỦ TỤC HÀNH CHÍNH 10: Cấp sửa đổi, bổ sung giấy phép lắp đặt cáp viễn thông trong vùng đặc quyền kinh tế, thềm lục địa của Việt Nam</v>
      </c>
      <c r="C11" s="119">
        <f>'10. Sửa đổi BS GPLĐCVTTB'!J31</f>
        <v>1590774</v>
      </c>
      <c r="D11" s="119">
        <f>'10. Sửa đổi BS GPLĐCVTTB'!K31</f>
        <v>4772322</v>
      </c>
    </row>
    <row r="12" spans="1:4" ht="30">
      <c r="A12">
        <v>11</v>
      </c>
      <c r="B12" s="117" t="str">
        <f>'11. Gia hạn GPLĐCVTTB'!B8:K8</f>
        <v>    TÊN THỦ TỤC HÀNH CHÍNH 11: gia hạn giấy phép lắp đặt cáp viễn thông trong vùng đặc quyền kinh tế, thềm lục địa của Việt Nam</v>
      </c>
      <c r="C12" s="119">
        <f>'11. Gia hạn GPLĐCVTTB'!J31</f>
        <v>1590774</v>
      </c>
      <c r="D12" s="119">
        <f>'11. Gia hạn GPLĐCVTTB'!K31</f>
        <v>4772322</v>
      </c>
    </row>
    <row r="13" spans="1:4" ht="30">
      <c r="A13">
        <v>12</v>
      </c>
      <c r="B13" s="117" t="str">
        <f>' 12. Cấp GPTNM và DV'!B8:K8</f>
        <v>    TÊN THỦ TỤC HÀNH CHÍNH 12: Cấp giấy phép thử nghiệm mạng và dịch vụ viễn thông</v>
      </c>
      <c r="C13" s="119">
        <f>' 12. Cấp GPTNM và DV'!J30</f>
        <v>3550739</v>
      </c>
      <c r="D13" s="119">
        <f>' 12. Cấp GPTNM và DV'!K30</f>
        <v>35507390</v>
      </c>
    </row>
    <row r="14" spans="1:4" ht="30">
      <c r="A14">
        <v>13</v>
      </c>
      <c r="B14" s="117" t="str">
        <f>'13. Gia hạn GPTNM và DV (bỏ)'!B8:K8</f>
        <v>    TÊN THỦ TỤC HÀNH CHÍNH 13: Gia hạn giấy phép thử nghiệm mạng và dịch vụ viễn thông</v>
      </c>
      <c r="C14" s="119">
        <f>'13. Gia hạn GPTNM và DV (bỏ)'!J28</f>
        <v>2041563</v>
      </c>
      <c r="D14" s="119">
        <f>'13. Gia hạn GPTNM và DV (bỏ)'!K28</f>
        <v>20415630</v>
      </c>
    </row>
    <row r="15" spans="1:4" ht="75">
      <c r="A15">
        <v>14</v>
      </c>
      <c r="B15" s="117" t="str">
        <f>'14. Cấp lại GPVT (bỏ)'!B7:K7</f>
        <v>    TÊN THỦ TỤC HÀNH CHÍNH 14: Cấp lại giấy phép viễn thông (Áp dụng đối với cấp phép thiết lập mạng viễn thông dùng riêng, cấp phép thử nghiệm mạng và dịch vụ viễn thông, cấp phép lắp đặt cáp viễn thông trong vùng đặc quyền kinh tế, thềm lục địa Việt Nam; Không áp dụng đối với cấp phép kinh doanh dịch vụ viễn thông quy định tại Thông tư 12/2013/TT-BTTTT)</v>
      </c>
      <c r="C15" s="119">
        <f>'14. Cấp lại GPVT (bỏ)'!J27</f>
        <v>746794</v>
      </c>
      <c r="D15" s="119">
        <f>'14. Cấp lại GPVT (bỏ)'!K27</f>
        <v>2240382</v>
      </c>
    </row>
    <row r="16" spans="1:4" ht="30">
      <c r="A16">
        <v>15</v>
      </c>
      <c r="B16" s="117" t="str">
        <f>'15. Hiệp thương GQTC'!B7:K7</f>
        <v>    TÊN THỦ TỤC HÀNH CHÍNH 15: Hiệp thương, giải quyết tranh chấp trong kinh doanh dịch vụ viễn thông</v>
      </c>
      <c r="C16" s="119">
        <f>'15. Hiệp thương GQTC'!J27</f>
        <v>746794</v>
      </c>
      <c r="D16" s="119">
        <f>'15. Hiệp thương GQTC'!K27</f>
        <v>2240382</v>
      </c>
    </row>
    <row r="17" spans="4:5" ht="15">
      <c r="D17" s="118">
        <f>SUM(D2:D16)</f>
        <v>339259764</v>
      </c>
      <c r="E17">
        <v>339259764</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L103"/>
  <sheetViews>
    <sheetView zoomScale="130" zoomScaleNormal="130" zoomScalePageLayoutView="0" workbookViewId="0" topLeftCell="A7">
      <selection activeCell="E14" sqref="E14"/>
    </sheetView>
  </sheetViews>
  <sheetFormatPr defaultColWidth="9.140625" defaultRowHeight="19.5" customHeight="1"/>
  <cols>
    <col min="1" max="1" width="6.8515625" style="31" customWidth="1"/>
    <col min="2" max="2" width="24.00390625" style="32" customWidth="1"/>
    <col min="3" max="3" width="20.28125" style="32" customWidth="1"/>
    <col min="4" max="4" width="7.421875" style="34" customWidth="1"/>
    <col min="5" max="5" width="8.140625" style="35" customWidth="1"/>
    <col min="6" max="6" width="9.00390625" style="32" customWidth="1"/>
    <col min="7" max="7" width="10.421875" style="32" customWidth="1"/>
    <col min="8" max="8" width="7.421875" style="32" customWidth="1"/>
    <col min="9" max="9" width="8.00390625" style="32" customWidth="1"/>
    <col min="10" max="10" width="11.421875" style="32" customWidth="1"/>
    <col min="11" max="11" width="15.57421875" style="32" customWidth="1"/>
    <col min="12" max="12" width="14.140625" style="32" customWidth="1"/>
    <col min="13" max="16384" width="9.140625" style="1" customWidth="1"/>
  </cols>
  <sheetData>
    <row r="1" spans="2:11" ht="19.5" customHeight="1">
      <c r="B1" s="129"/>
      <c r="C1" s="129"/>
      <c r="D1" s="129"/>
      <c r="E1" s="129"/>
      <c r="F1" s="129"/>
      <c r="G1" s="129"/>
      <c r="H1" s="129"/>
      <c r="I1" s="129"/>
      <c r="J1" s="129"/>
      <c r="K1" s="129"/>
    </row>
    <row r="2" spans="2:11" ht="19.5" customHeight="1">
      <c r="B2" s="130" t="s">
        <v>58</v>
      </c>
      <c r="C2" s="130"/>
      <c r="D2" s="130"/>
      <c r="E2" s="130"/>
      <c r="F2" s="130"/>
      <c r="G2" s="130"/>
      <c r="H2" s="130"/>
      <c r="I2" s="130"/>
      <c r="J2" s="130"/>
      <c r="K2" s="130"/>
    </row>
    <row r="3" ht="13.5" customHeight="1">
      <c r="B3" s="33"/>
    </row>
    <row r="4" spans="1:12" ht="15" customHeight="1">
      <c r="A4" s="128" t="s">
        <v>39</v>
      </c>
      <c r="B4" s="128"/>
      <c r="C4" s="128"/>
      <c r="I4" s="123" t="s">
        <v>38</v>
      </c>
      <c r="J4" s="123"/>
      <c r="K4" s="123"/>
      <c r="L4" s="36"/>
    </row>
    <row r="5" spans="1:12" ht="11.25" customHeight="1">
      <c r="A5" s="128"/>
      <c r="B5" s="128"/>
      <c r="C5" s="128"/>
      <c r="I5" s="123"/>
      <c r="J5" s="123"/>
      <c r="K5" s="123"/>
      <c r="L5" s="36"/>
    </row>
    <row r="6" spans="2:11" ht="16.5" customHeight="1">
      <c r="B6" s="130" t="s">
        <v>12</v>
      </c>
      <c r="C6" s="130"/>
      <c r="D6" s="130"/>
      <c r="E6" s="130"/>
      <c r="F6" s="130"/>
      <c r="G6" s="130"/>
      <c r="H6" s="130"/>
      <c r="I6" s="130"/>
      <c r="J6" s="130"/>
      <c r="K6" s="130"/>
    </row>
    <row r="7" spans="1:12" s="2" customFormat="1" ht="27.75" customHeight="1">
      <c r="A7" s="37"/>
      <c r="B7" s="131" t="s">
        <v>74</v>
      </c>
      <c r="C7" s="131"/>
      <c r="D7" s="131"/>
      <c r="E7" s="131"/>
      <c r="F7" s="131"/>
      <c r="G7" s="131"/>
      <c r="H7" s="131"/>
      <c r="I7" s="131"/>
      <c r="J7" s="131"/>
      <c r="K7" s="131"/>
      <c r="L7" s="38"/>
    </row>
    <row r="8" spans="1:12" s="2" customFormat="1" ht="19.5" customHeight="1">
      <c r="A8" s="37" t="s">
        <v>10</v>
      </c>
      <c r="B8" s="120" t="s">
        <v>34</v>
      </c>
      <c r="C8" s="120"/>
      <c r="D8" s="120"/>
      <c r="E8" s="120"/>
      <c r="F8" s="120"/>
      <c r="G8" s="120"/>
      <c r="H8" s="120"/>
      <c r="I8" s="120"/>
      <c r="J8" s="120"/>
      <c r="K8" s="120"/>
      <c r="L8" s="38"/>
    </row>
    <row r="9" spans="1:12" s="2" customFormat="1" ht="12" customHeight="1" thickBot="1">
      <c r="A9" s="37"/>
      <c r="B9" s="39"/>
      <c r="C9" s="39"/>
      <c r="D9" s="39"/>
      <c r="E9" s="39"/>
      <c r="F9" s="39"/>
      <c r="G9" s="39"/>
      <c r="H9" s="39"/>
      <c r="I9" s="39"/>
      <c r="J9" s="39"/>
      <c r="K9" s="39"/>
      <c r="L9" s="38"/>
    </row>
    <row r="10" spans="1:12" s="2" customFormat="1" ht="110.25">
      <c r="A10" s="3" t="s">
        <v>0</v>
      </c>
      <c r="B10" s="4" t="s">
        <v>15</v>
      </c>
      <c r="C10" s="4" t="s">
        <v>17</v>
      </c>
      <c r="D10" s="5" t="s">
        <v>26</v>
      </c>
      <c r="E10" s="6" t="s">
        <v>27</v>
      </c>
      <c r="F10" s="7" t="s">
        <v>28</v>
      </c>
      <c r="G10" s="5" t="s">
        <v>29</v>
      </c>
      <c r="H10" s="5" t="s">
        <v>18</v>
      </c>
      <c r="I10" s="5" t="s">
        <v>16</v>
      </c>
      <c r="J10" s="52" t="s">
        <v>30</v>
      </c>
      <c r="K10" s="52" t="s">
        <v>31</v>
      </c>
      <c r="L10" s="25" t="s">
        <v>5</v>
      </c>
    </row>
    <row r="11" spans="1:12" s="2" customFormat="1" ht="18" customHeight="1">
      <c r="A11" s="8">
        <v>1</v>
      </c>
      <c r="B11" s="9" t="s">
        <v>2</v>
      </c>
      <c r="C11" s="10"/>
      <c r="D11" s="11"/>
      <c r="E11" s="40"/>
      <c r="F11" s="12"/>
      <c r="G11" s="12"/>
      <c r="H11" s="12"/>
      <c r="I11" s="12"/>
      <c r="J11" s="53"/>
      <c r="K11" s="53"/>
      <c r="L11" s="13"/>
    </row>
    <row r="12" spans="1:12" s="2" customFormat="1" ht="47.25" customHeight="1">
      <c r="A12" s="126" t="s">
        <v>14</v>
      </c>
      <c r="B12" s="124" t="s">
        <v>64</v>
      </c>
      <c r="C12" s="10" t="s">
        <v>54</v>
      </c>
      <c r="D12" s="15">
        <v>3.5</v>
      </c>
      <c r="E12" s="40">
        <v>40799</v>
      </c>
      <c r="F12" s="12">
        <v>0</v>
      </c>
      <c r="G12" s="12">
        <v>3000</v>
      </c>
      <c r="H12" s="12">
        <v>1</v>
      </c>
      <c r="I12" s="12">
        <v>10</v>
      </c>
      <c r="J12" s="53">
        <f aca="true" t="shared" si="0" ref="J12:J32">G12+F12+(D12*E12)</f>
        <v>145796.5</v>
      </c>
      <c r="K12" s="53">
        <f aca="true" t="shared" si="1" ref="K12:K32">J12*I12*H12</f>
        <v>1457965</v>
      </c>
      <c r="L12" s="13" t="s">
        <v>55</v>
      </c>
    </row>
    <row r="13" spans="1:12" s="2" customFormat="1" ht="31.5">
      <c r="A13" s="127"/>
      <c r="B13" s="125"/>
      <c r="C13" s="10" t="s">
        <v>69</v>
      </c>
      <c r="D13" s="15">
        <v>0.1</v>
      </c>
      <c r="E13" s="40">
        <v>40799</v>
      </c>
      <c r="F13" s="12">
        <v>0</v>
      </c>
      <c r="G13" s="12">
        <f>500*3*4</f>
        <v>6000</v>
      </c>
      <c r="H13" s="12">
        <v>1</v>
      </c>
      <c r="I13" s="12">
        <v>10</v>
      </c>
      <c r="J13" s="53">
        <f t="shared" si="0"/>
        <v>10079.9</v>
      </c>
      <c r="K13" s="53">
        <f t="shared" si="1"/>
        <v>100799</v>
      </c>
      <c r="L13" s="13" t="s">
        <v>57</v>
      </c>
    </row>
    <row r="14" spans="1:12" s="2" customFormat="1" ht="47.25" customHeight="1">
      <c r="A14" s="63" t="s">
        <v>41</v>
      </c>
      <c r="B14" s="64" t="s">
        <v>65</v>
      </c>
      <c r="C14" s="10" t="s">
        <v>59</v>
      </c>
      <c r="D14" s="15">
        <v>1</v>
      </c>
      <c r="E14" s="40">
        <v>40799</v>
      </c>
      <c r="F14" s="12">
        <v>0</v>
      </c>
      <c r="G14" s="12">
        <v>6000</v>
      </c>
      <c r="H14" s="12">
        <v>1</v>
      </c>
      <c r="I14" s="12">
        <v>10</v>
      </c>
      <c r="J14" s="53">
        <f t="shared" si="0"/>
        <v>46799</v>
      </c>
      <c r="K14" s="53">
        <f t="shared" si="1"/>
        <v>467990</v>
      </c>
      <c r="L14" s="13" t="s">
        <v>70</v>
      </c>
    </row>
    <row r="15" spans="1:12" s="2" customFormat="1" ht="60.75" customHeight="1">
      <c r="A15" s="67" t="s">
        <v>43</v>
      </c>
      <c r="B15" s="64" t="s">
        <v>66</v>
      </c>
      <c r="C15" s="10" t="s">
        <v>59</v>
      </c>
      <c r="D15" s="15">
        <v>1</v>
      </c>
      <c r="E15" s="40">
        <v>40799</v>
      </c>
      <c r="F15" s="12">
        <v>0</v>
      </c>
      <c r="G15" s="12">
        <v>6000</v>
      </c>
      <c r="H15" s="12">
        <v>1</v>
      </c>
      <c r="I15" s="12">
        <v>10</v>
      </c>
      <c r="J15" s="53">
        <f t="shared" si="0"/>
        <v>46799</v>
      </c>
      <c r="K15" s="53">
        <f t="shared" si="1"/>
        <v>467990</v>
      </c>
      <c r="L15" s="13" t="s">
        <v>70</v>
      </c>
    </row>
    <row r="16" spans="1:12" s="2" customFormat="1" ht="45" customHeight="1">
      <c r="A16" s="132" t="s">
        <v>44</v>
      </c>
      <c r="B16" s="134" t="s">
        <v>67</v>
      </c>
      <c r="C16" s="10" t="s">
        <v>71</v>
      </c>
      <c r="D16" s="15">
        <v>5</v>
      </c>
      <c r="E16" s="40">
        <v>40799</v>
      </c>
      <c r="F16" s="12">
        <v>0</v>
      </c>
      <c r="G16" s="12">
        <v>5000</v>
      </c>
      <c r="H16" s="12">
        <v>1</v>
      </c>
      <c r="I16" s="12">
        <v>10</v>
      </c>
      <c r="J16" s="53">
        <f t="shared" si="0"/>
        <v>208995</v>
      </c>
      <c r="K16" s="53">
        <f t="shared" si="1"/>
        <v>2089950</v>
      </c>
      <c r="L16" s="13" t="s">
        <v>55</v>
      </c>
    </row>
    <row r="17" spans="1:12" s="2" customFormat="1" ht="56.25" customHeight="1">
      <c r="A17" s="133"/>
      <c r="B17" s="135"/>
      <c r="C17" s="10" t="s">
        <v>69</v>
      </c>
      <c r="D17" s="15">
        <v>0.3</v>
      </c>
      <c r="E17" s="40">
        <v>40799</v>
      </c>
      <c r="F17" s="12">
        <v>0</v>
      </c>
      <c r="G17" s="12">
        <v>5000</v>
      </c>
      <c r="H17" s="12">
        <v>1</v>
      </c>
      <c r="I17" s="12">
        <v>10</v>
      </c>
      <c r="J17" s="53">
        <f t="shared" si="0"/>
        <v>17239.699999999997</v>
      </c>
      <c r="K17" s="53">
        <f t="shared" si="1"/>
        <v>172396.99999999997</v>
      </c>
      <c r="L17" s="13" t="s">
        <v>57</v>
      </c>
    </row>
    <row r="18" spans="1:12" s="2" customFormat="1" ht="108" customHeight="1">
      <c r="A18" s="64" t="s">
        <v>46</v>
      </c>
      <c r="B18" s="64" t="s">
        <v>68</v>
      </c>
      <c r="C18" s="10" t="s">
        <v>72</v>
      </c>
      <c r="D18" s="15">
        <v>30</v>
      </c>
      <c r="E18" s="40">
        <v>40799</v>
      </c>
      <c r="F18" s="12">
        <v>0</v>
      </c>
      <c r="G18" s="12">
        <v>90000</v>
      </c>
      <c r="H18" s="12">
        <v>1</v>
      </c>
      <c r="I18" s="12">
        <v>10</v>
      </c>
      <c r="J18" s="53">
        <f t="shared" si="0"/>
        <v>1313970</v>
      </c>
      <c r="K18" s="53">
        <f t="shared" si="1"/>
        <v>13139700</v>
      </c>
      <c r="L18" s="66" t="s">
        <v>73</v>
      </c>
    </row>
    <row r="19" spans="1:12" s="2" customFormat="1" ht="18" customHeight="1">
      <c r="A19" s="8">
        <v>2</v>
      </c>
      <c r="B19" s="9" t="s">
        <v>7</v>
      </c>
      <c r="C19" s="10" t="s">
        <v>8</v>
      </c>
      <c r="D19" s="15">
        <v>2</v>
      </c>
      <c r="E19" s="40">
        <v>40799</v>
      </c>
      <c r="F19" s="12">
        <v>0</v>
      </c>
      <c r="G19" s="12">
        <v>0</v>
      </c>
      <c r="H19" s="12">
        <v>1</v>
      </c>
      <c r="I19" s="62">
        <v>10</v>
      </c>
      <c r="J19" s="53">
        <f t="shared" si="0"/>
        <v>81598</v>
      </c>
      <c r="K19" s="53">
        <f t="shared" si="1"/>
        <v>815980</v>
      </c>
      <c r="L19" s="13"/>
    </row>
    <row r="20" spans="1:12" s="2" customFormat="1" ht="18" customHeight="1">
      <c r="A20" s="16"/>
      <c r="B20" s="10"/>
      <c r="C20" s="10" t="s">
        <v>36</v>
      </c>
      <c r="D20" s="15">
        <v>1</v>
      </c>
      <c r="E20" s="40">
        <v>40799</v>
      </c>
      <c r="F20" s="12">
        <v>0</v>
      </c>
      <c r="G20" s="12">
        <v>8000</v>
      </c>
      <c r="H20" s="12">
        <v>1</v>
      </c>
      <c r="I20" s="62">
        <v>10</v>
      </c>
      <c r="J20" s="53">
        <f t="shared" si="0"/>
        <v>48799</v>
      </c>
      <c r="K20" s="53">
        <f t="shared" si="1"/>
        <v>487990</v>
      </c>
      <c r="L20" s="13"/>
    </row>
    <row r="21" spans="1:12" s="2" customFormat="1" ht="18" customHeight="1">
      <c r="A21" s="16"/>
      <c r="B21" s="10"/>
      <c r="C21" s="10" t="s">
        <v>20</v>
      </c>
      <c r="D21" s="15">
        <v>0.5</v>
      </c>
      <c r="E21" s="40">
        <v>40799</v>
      </c>
      <c r="F21" s="12">
        <v>0</v>
      </c>
      <c r="G21" s="12">
        <v>0</v>
      </c>
      <c r="H21" s="12">
        <v>1</v>
      </c>
      <c r="I21" s="62">
        <v>10</v>
      </c>
      <c r="J21" s="53">
        <f t="shared" si="0"/>
        <v>20399.5</v>
      </c>
      <c r="K21" s="53">
        <f t="shared" si="1"/>
        <v>203995</v>
      </c>
      <c r="L21" s="13"/>
    </row>
    <row r="22" spans="1:12" s="2" customFormat="1" ht="31.5">
      <c r="A22" s="8">
        <v>3</v>
      </c>
      <c r="B22" s="9" t="s">
        <v>21</v>
      </c>
      <c r="C22" s="10"/>
      <c r="D22" s="15"/>
      <c r="E22" s="40">
        <v>40799</v>
      </c>
      <c r="F22" s="12">
        <v>0</v>
      </c>
      <c r="G22" s="12">
        <v>0</v>
      </c>
      <c r="H22" s="12">
        <v>1</v>
      </c>
      <c r="I22" s="12"/>
      <c r="J22" s="53">
        <f>G22+F22+(D22*E22)</f>
        <v>0</v>
      </c>
      <c r="K22" s="53">
        <f>J22*I22*H22</f>
        <v>0</v>
      </c>
      <c r="L22" s="13"/>
    </row>
    <row r="23" spans="1:12" s="2" customFormat="1" ht="18" customHeight="1">
      <c r="A23" s="14" t="s">
        <v>23</v>
      </c>
      <c r="B23" s="10" t="s">
        <v>3</v>
      </c>
      <c r="C23" s="10"/>
      <c r="D23" s="15">
        <v>0</v>
      </c>
      <c r="E23" s="40">
        <v>40799</v>
      </c>
      <c r="F23" s="12">
        <v>0</v>
      </c>
      <c r="G23" s="12">
        <v>0</v>
      </c>
      <c r="H23" s="12">
        <v>1</v>
      </c>
      <c r="I23" s="12">
        <v>0</v>
      </c>
      <c r="J23" s="53">
        <f>G23+F23+(D23*E23)</f>
        <v>0</v>
      </c>
      <c r="K23" s="53">
        <f>J23*I23*H23</f>
        <v>0</v>
      </c>
      <c r="L23" s="13"/>
    </row>
    <row r="24" spans="1:12" s="2" customFormat="1" ht="18" customHeight="1">
      <c r="A24" s="14" t="s">
        <v>22</v>
      </c>
      <c r="B24" s="10" t="s">
        <v>4</v>
      </c>
      <c r="C24" s="10"/>
      <c r="D24" s="15">
        <v>0</v>
      </c>
      <c r="E24" s="40">
        <v>40799</v>
      </c>
      <c r="F24" s="12"/>
      <c r="G24" s="12">
        <v>500000</v>
      </c>
      <c r="H24" s="12">
        <v>1</v>
      </c>
      <c r="I24" s="12">
        <v>10</v>
      </c>
      <c r="J24" s="53">
        <f>G24+F24+(D24*E24)</f>
        <v>500000</v>
      </c>
      <c r="K24" s="53">
        <f>J24*I24*H24</f>
        <v>5000000</v>
      </c>
      <c r="L24" s="13"/>
    </row>
    <row r="25" spans="1:12" s="2" customFormat="1" ht="69.75" customHeight="1">
      <c r="A25" s="16">
        <v>4</v>
      </c>
      <c r="B25" s="10" t="s">
        <v>33</v>
      </c>
      <c r="C25" s="10"/>
      <c r="D25" s="15"/>
      <c r="E25" s="40">
        <v>40799</v>
      </c>
      <c r="F25" s="12">
        <v>0</v>
      </c>
      <c r="G25" s="12">
        <v>0</v>
      </c>
      <c r="H25" s="12">
        <v>1</v>
      </c>
      <c r="I25" s="12">
        <v>0</v>
      </c>
      <c r="J25" s="12">
        <v>0</v>
      </c>
      <c r="K25" s="12">
        <v>0</v>
      </c>
      <c r="L25" s="13"/>
    </row>
    <row r="26" spans="1:12" s="2" customFormat="1" ht="22.5" customHeight="1">
      <c r="A26" s="16"/>
      <c r="B26" s="42"/>
      <c r="C26" s="10" t="s">
        <v>19</v>
      </c>
      <c r="D26" s="15"/>
      <c r="E26" s="40">
        <v>40799</v>
      </c>
      <c r="F26" s="12">
        <v>0</v>
      </c>
      <c r="G26" s="12">
        <v>0</v>
      </c>
      <c r="H26" s="12">
        <v>1</v>
      </c>
      <c r="I26" s="12">
        <v>0</v>
      </c>
      <c r="J26" s="53">
        <f t="shared" si="0"/>
        <v>0</v>
      </c>
      <c r="K26" s="53">
        <f t="shared" si="1"/>
        <v>0</v>
      </c>
      <c r="L26" s="13"/>
    </row>
    <row r="27" spans="1:12" s="2" customFormat="1" ht="18" customHeight="1">
      <c r="A27" s="16"/>
      <c r="B27" s="10"/>
      <c r="C27" s="10" t="s">
        <v>24</v>
      </c>
      <c r="D27" s="15"/>
      <c r="E27" s="40">
        <v>40799</v>
      </c>
      <c r="F27" s="12">
        <v>0</v>
      </c>
      <c r="G27" s="12">
        <v>0</v>
      </c>
      <c r="H27" s="12">
        <v>1</v>
      </c>
      <c r="I27" s="12">
        <v>0</v>
      </c>
      <c r="J27" s="53">
        <f t="shared" si="0"/>
        <v>0</v>
      </c>
      <c r="K27" s="53">
        <f t="shared" si="1"/>
        <v>0</v>
      </c>
      <c r="L27" s="13"/>
    </row>
    <row r="28" spans="1:12" s="2" customFormat="1" ht="34.5" customHeight="1">
      <c r="A28" s="16">
        <v>5</v>
      </c>
      <c r="B28" s="10" t="s">
        <v>32</v>
      </c>
      <c r="C28" s="10"/>
      <c r="D28" s="15"/>
      <c r="E28" s="40">
        <v>40799</v>
      </c>
      <c r="F28" s="12">
        <v>0</v>
      </c>
      <c r="G28" s="12">
        <v>0</v>
      </c>
      <c r="H28" s="12">
        <v>1</v>
      </c>
      <c r="I28" s="12">
        <v>0</v>
      </c>
      <c r="J28" s="53">
        <f>G28+F28+(D28*E28)</f>
        <v>0</v>
      </c>
      <c r="K28" s="53">
        <f>J28*I28*H28</f>
        <v>0</v>
      </c>
      <c r="L28" s="13"/>
    </row>
    <row r="29" spans="1:12" s="2" customFormat="1" ht="15.75">
      <c r="A29" s="16">
        <v>6</v>
      </c>
      <c r="B29" s="9" t="s">
        <v>9</v>
      </c>
      <c r="C29" s="10" t="s">
        <v>8</v>
      </c>
      <c r="D29" s="15">
        <v>2</v>
      </c>
      <c r="E29" s="40">
        <v>40799</v>
      </c>
      <c r="F29" s="12">
        <v>0</v>
      </c>
      <c r="G29" s="12">
        <v>0</v>
      </c>
      <c r="H29" s="12">
        <v>1</v>
      </c>
      <c r="I29" s="12">
        <v>10</v>
      </c>
      <c r="J29" s="53">
        <f t="shared" si="0"/>
        <v>81598</v>
      </c>
      <c r="K29" s="53">
        <f t="shared" si="1"/>
        <v>815980</v>
      </c>
      <c r="L29" s="13"/>
    </row>
    <row r="30" spans="1:12" s="2" customFormat="1" ht="18" customHeight="1">
      <c r="A30" s="17"/>
      <c r="B30" s="10"/>
      <c r="C30" s="10" t="s">
        <v>37</v>
      </c>
      <c r="D30" s="15">
        <v>1</v>
      </c>
      <c r="E30" s="40">
        <v>40799</v>
      </c>
      <c r="F30" s="12">
        <v>0</v>
      </c>
      <c r="G30" s="12">
        <v>8000</v>
      </c>
      <c r="H30" s="12">
        <v>1</v>
      </c>
      <c r="I30" s="12">
        <v>10</v>
      </c>
      <c r="J30" s="53">
        <f t="shared" si="0"/>
        <v>48799</v>
      </c>
      <c r="K30" s="53">
        <f t="shared" si="1"/>
        <v>487990</v>
      </c>
      <c r="L30" s="13"/>
    </row>
    <row r="31" spans="1:12" s="2" customFormat="1" ht="18" customHeight="1">
      <c r="A31" s="17"/>
      <c r="B31" s="10"/>
      <c r="C31" s="10" t="s">
        <v>20</v>
      </c>
      <c r="D31" s="15">
        <v>0.5</v>
      </c>
      <c r="E31" s="40">
        <v>40799</v>
      </c>
      <c r="F31" s="12">
        <v>0</v>
      </c>
      <c r="G31" s="12">
        <v>0</v>
      </c>
      <c r="H31" s="12">
        <v>1</v>
      </c>
      <c r="I31" s="12">
        <v>10</v>
      </c>
      <c r="J31" s="53">
        <f t="shared" si="0"/>
        <v>20399.5</v>
      </c>
      <c r="K31" s="53">
        <f t="shared" si="1"/>
        <v>203995</v>
      </c>
      <c r="L31" s="13"/>
    </row>
    <row r="32" spans="1:12" s="2" customFormat="1" ht="18" customHeight="1">
      <c r="A32" s="18"/>
      <c r="B32" s="10"/>
      <c r="C32" s="10" t="s">
        <v>6</v>
      </c>
      <c r="D32" s="15">
        <v>0</v>
      </c>
      <c r="E32" s="40">
        <v>40799</v>
      </c>
      <c r="F32" s="12">
        <v>0</v>
      </c>
      <c r="G32" s="12">
        <v>0</v>
      </c>
      <c r="H32" s="12">
        <v>1</v>
      </c>
      <c r="I32" s="12">
        <v>0</v>
      </c>
      <c r="J32" s="53">
        <f t="shared" si="0"/>
        <v>0</v>
      </c>
      <c r="K32" s="53">
        <f t="shared" si="1"/>
        <v>0</v>
      </c>
      <c r="L32" s="13"/>
    </row>
    <row r="33" spans="1:12" s="2" customFormat="1" ht="19.5" customHeight="1" thickBot="1">
      <c r="A33" s="19"/>
      <c r="B33" s="121" t="s">
        <v>1</v>
      </c>
      <c r="C33" s="122"/>
      <c r="D33" s="20"/>
      <c r="E33" s="21"/>
      <c r="F33" s="21">
        <f>SUM(F11:F27)</f>
        <v>0</v>
      </c>
      <c r="G33" s="21">
        <f>SUM(G11:G32)</f>
        <v>637000</v>
      </c>
      <c r="H33" s="22"/>
      <c r="I33" s="21"/>
      <c r="J33" s="54">
        <f>SUM(J11:J32)</f>
        <v>2591272.1</v>
      </c>
      <c r="K33" s="54">
        <f>SUM(K11:K32)</f>
        <v>25912721</v>
      </c>
      <c r="L33" s="23"/>
    </row>
    <row r="34" spans="1:12" s="2" customFormat="1" ht="19.5" customHeight="1">
      <c r="A34" s="26"/>
      <c r="B34" s="27"/>
      <c r="C34" s="27"/>
      <c r="D34" s="28"/>
      <c r="E34" s="29"/>
      <c r="F34" s="29"/>
      <c r="G34" s="29"/>
      <c r="H34" s="30"/>
      <c r="I34" s="29"/>
      <c r="J34" s="29"/>
      <c r="K34" s="29"/>
      <c r="L34" s="29"/>
    </row>
    <row r="35" spans="1:12" s="2" customFormat="1" ht="27.75" customHeight="1">
      <c r="A35" s="37" t="s">
        <v>11</v>
      </c>
      <c r="B35" s="120" t="s">
        <v>35</v>
      </c>
      <c r="C35" s="120"/>
      <c r="D35" s="120"/>
      <c r="E35" s="120"/>
      <c r="F35" s="120"/>
      <c r="G35" s="120"/>
      <c r="H35" s="120"/>
      <c r="I35" s="120"/>
      <c r="J35" s="120"/>
      <c r="K35" s="120"/>
      <c r="L35" s="120"/>
    </row>
    <row r="36" spans="1:12" s="2" customFormat="1" ht="19.5" customHeight="1" thickBot="1">
      <c r="A36" s="43"/>
      <c r="B36" s="41"/>
      <c r="C36" s="41"/>
      <c r="D36" s="44"/>
      <c r="E36" s="45"/>
      <c r="F36" s="41"/>
      <c r="G36" s="41"/>
      <c r="H36" s="41"/>
      <c r="I36" s="41"/>
      <c r="J36" s="41"/>
      <c r="K36" s="41"/>
      <c r="L36" s="41"/>
    </row>
    <row r="37" spans="1:12" s="2" customFormat="1" ht="110.25">
      <c r="A37" s="3" t="s">
        <v>0</v>
      </c>
      <c r="B37" s="4" t="s">
        <v>15</v>
      </c>
      <c r="C37" s="4" t="s">
        <v>17</v>
      </c>
      <c r="D37" s="5" t="s">
        <v>26</v>
      </c>
      <c r="E37" s="6" t="s">
        <v>27</v>
      </c>
      <c r="F37" s="7" t="s">
        <v>28</v>
      </c>
      <c r="G37" s="5" t="s">
        <v>29</v>
      </c>
      <c r="H37" s="5" t="s">
        <v>18</v>
      </c>
      <c r="I37" s="5" t="s">
        <v>16</v>
      </c>
      <c r="J37" s="52" t="s">
        <v>30</v>
      </c>
      <c r="K37" s="52" t="s">
        <v>31</v>
      </c>
      <c r="L37" s="25" t="s">
        <v>5</v>
      </c>
    </row>
    <row r="38" spans="1:12" s="2" customFormat="1" ht="18" customHeight="1">
      <c r="A38" s="8">
        <v>1</v>
      </c>
      <c r="B38" s="9" t="s">
        <v>2</v>
      </c>
      <c r="C38" s="10"/>
      <c r="D38" s="11"/>
      <c r="E38" s="40"/>
      <c r="F38" s="12"/>
      <c r="G38" s="12"/>
      <c r="H38" s="12"/>
      <c r="I38" s="12"/>
      <c r="J38" s="53"/>
      <c r="K38" s="53"/>
      <c r="L38" s="13"/>
    </row>
    <row r="39" spans="1:12" s="2" customFormat="1" ht="47.25" customHeight="1">
      <c r="A39" s="126" t="s">
        <v>14</v>
      </c>
      <c r="B39" s="124" t="s">
        <v>64</v>
      </c>
      <c r="C39" s="10" t="s">
        <v>54</v>
      </c>
      <c r="D39" s="15">
        <v>0</v>
      </c>
      <c r="E39" s="40">
        <v>40799</v>
      </c>
      <c r="F39" s="12">
        <v>0</v>
      </c>
      <c r="G39" s="12">
        <v>0</v>
      </c>
      <c r="H39" s="12">
        <v>0</v>
      </c>
      <c r="I39" s="12">
        <v>0</v>
      </c>
      <c r="J39" s="53">
        <f aca="true" t="shared" si="2" ref="J39:J45">G39+F39+(D39*E39)</f>
        <v>0</v>
      </c>
      <c r="K39" s="53">
        <f aca="true" t="shared" si="3" ref="K39:K45">J39*I39*H39</f>
        <v>0</v>
      </c>
      <c r="L39" s="13" t="s">
        <v>55</v>
      </c>
    </row>
    <row r="40" spans="1:12" s="2" customFormat="1" ht="31.5">
      <c r="A40" s="127"/>
      <c r="B40" s="125"/>
      <c r="C40" s="10" t="s">
        <v>69</v>
      </c>
      <c r="D40" s="15">
        <v>0</v>
      </c>
      <c r="E40" s="40">
        <v>40799</v>
      </c>
      <c r="F40" s="12">
        <v>0</v>
      </c>
      <c r="G40" s="12">
        <v>0</v>
      </c>
      <c r="H40" s="12">
        <v>0</v>
      </c>
      <c r="I40" s="12">
        <v>0</v>
      </c>
      <c r="J40" s="53">
        <f t="shared" si="2"/>
        <v>0</v>
      </c>
      <c r="K40" s="53">
        <f t="shared" si="3"/>
        <v>0</v>
      </c>
      <c r="L40" s="13" t="s">
        <v>57</v>
      </c>
    </row>
    <row r="41" spans="1:12" s="2" customFormat="1" ht="47.25" customHeight="1">
      <c r="A41" s="63" t="s">
        <v>41</v>
      </c>
      <c r="B41" s="64" t="s">
        <v>65</v>
      </c>
      <c r="C41" s="10" t="s">
        <v>59</v>
      </c>
      <c r="D41" s="15">
        <v>0</v>
      </c>
      <c r="E41" s="40">
        <v>40799</v>
      </c>
      <c r="F41" s="12">
        <v>0</v>
      </c>
      <c r="G41" s="12">
        <v>0</v>
      </c>
      <c r="H41" s="12">
        <v>0</v>
      </c>
      <c r="I41" s="12">
        <v>0</v>
      </c>
      <c r="J41" s="53">
        <f t="shared" si="2"/>
        <v>0</v>
      </c>
      <c r="K41" s="53">
        <f t="shared" si="3"/>
        <v>0</v>
      </c>
      <c r="L41" s="13" t="s">
        <v>70</v>
      </c>
    </row>
    <row r="42" spans="1:12" s="2" customFormat="1" ht="60.75" customHeight="1">
      <c r="A42" s="67" t="s">
        <v>43</v>
      </c>
      <c r="B42" s="64" t="s">
        <v>66</v>
      </c>
      <c r="C42" s="10" t="s">
        <v>59</v>
      </c>
      <c r="D42" s="15">
        <v>0</v>
      </c>
      <c r="E42" s="40">
        <v>40799</v>
      </c>
      <c r="F42" s="12">
        <v>0</v>
      </c>
      <c r="G42" s="12">
        <v>0</v>
      </c>
      <c r="H42" s="12">
        <v>0</v>
      </c>
      <c r="I42" s="12">
        <v>0</v>
      </c>
      <c r="J42" s="53">
        <f t="shared" si="2"/>
        <v>0</v>
      </c>
      <c r="K42" s="53">
        <f t="shared" si="3"/>
        <v>0</v>
      </c>
      <c r="L42" s="13" t="s">
        <v>70</v>
      </c>
    </row>
    <row r="43" spans="1:12" s="2" customFormat="1" ht="45" customHeight="1">
      <c r="A43" s="132" t="s">
        <v>44</v>
      </c>
      <c r="B43" s="134" t="s">
        <v>67</v>
      </c>
      <c r="C43" s="10" t="s">
        <v>71</v>
      </c>
      <c r="D43" s="15">
        <v>0</v>
      </c>
      <c r="E43" s="40">
        <v>40799</v>
      </c>
      <c r="F43" s="12">
        <v>0</v>
      </c>
      <c r="G43" s="12">
        <v>0</v>
      </c>
      <c r="H43" s="12">
        <v>0</v>
      </c>
      <c r="I43" s="12">
        <v>0</v>
      </c>
      <c r="J43" s="53">
        <f t="shared" si="2"/>
        <v>0</v>
      </c>
      <c r="K43" s="53">
        <f t="shared" si="3"/>
        <v>0</v>
      </c>
      <c r="L43" s="13" t="s">
        <v>55</v>
      </c>
    </row>
    <row r="44" spans="1:12" s="2" customFormat="1" ht="56.25" customHeight="1">
      <c r="A44" s="133"/>
      <c r="B44" s="135"/>
      <c r="C44" s="10" t="s">
        <v>69</v>
      </c>
      <c r="D44" s="15">
        <v>0</v>
      </c>
      <c r="E44" s="40">
        <v>40799</v>
      </c>
      <c r="F44" s="12">
        <v>0</v>
      </c>
      <c r="G44" s="12">
        <v>0</v>
      </c>
      <c r="H44" s="12">
        <v>0</v>
      </c>
      <c r="I44" s="12">
        <v>0</v>
      </c>
      <c r="J44" s="53">
        <f t="shared" si="2"/>
        <v>0</v>
      </c>
      <c r="K44" s="53">
        <f t="shared" si="3"/>
        <v>0</v>
      </c>
      <c r="L44" s="13" t="s">
        <v>57</v>
      </c>
    </row>
    <row r="45" spans="1:12" s="2" customFormat="1" ht="108" customHeight="1">
      <c r="A45" s="64" t="s">
        <v>46</v>
      </c>
      <c r="B45" s="64" t="s">
        <v>68</v>
      </c>
      <c r="C45" s="10" t="s">
        <v>72</v>
      </c>
      <c r="D45" s="15">
        <v>0</v>
      </c>
      <c r="E45" s="40">
        <v>40799</v>
      </c>
      <c r="F45" s="12">
        <v>0</v>
      </c>
      <c r="G45" s="12">
        <v>0</v>
      </c>
      <c r="H45" s="12">
        <v>0</v>
      </c>
      <c r="I45" s="12">
        <v>0</v>
      </c>
      <c r="J45" s="53">
        <f t="shared" si="2"/>
        <v>0</v>
      </c>
      <c r="K45" s="53">
        <f t="shared" si="3"/>
        <v>0</v>
      </c>
      <c r="L45" s="66" t="s">
        <v>73</v>
      </c>
    </row>
    <row r="46" spans="1:12" s="2" customFormat="1" ht="18" customHeight="1">
      <c r="A46" s="8">
        <v>2</v>
      </c>
      <c r="B46" s="9" t="s">
        <v>7</v>
      </c>
      <c r="C46" s="10" t="s">
        <v>8</v>
      </c>
      <c r="D46" s="15">
        <v>0</v>
      </c>
      <c r="E46" s="40">
        <v>40799</v>
      </c>
      <c r="F46" s="12">
        <v>0</v>
      </c>
      <c r="G46" s="12">
        <v>0</v>
      </c>
      <c r="H46" s="12">
        <v>0</v>
      </c>
      <c r="I46" s="62">
        <v>0</v>
      </c>
      <c r="J46" s="53">
        <f aca="true" t="shared" si="4" ref="J46:J51">G46+F46+(D46*E46)</f>
        <v>0</v>
      </c>
      <c r="K46" s="53">
        <f aca="true" t="shared" si="5" ref="K46:K51">J46*I46*H46</f>
        <v>0</v>
      </c>
      <c r="L46" s="13"/>
    </row>
    <row r="47" spans="1:12" s="2" customFormat="1" ht="18" customHeight="1">
      <c r="A47" s="16"/>
      <c r="B47" s="10"/>
      <c r="C47" s="10" t="s">
        <v>36</v>
      </c>
      <c r="D47" s="15">
        <v>0</v>
      </c>
      <c r="E47" s="40">
        <v>40799</v>
      </c>
      <c r="F47" s="12">
        <v>0</v>
      </c>
      <c r="G47" s="12">
        <v>0</v>
      </c>
      <c r="H47" s="12">
        <v>0</v>
      </c>
      <c r="I47" s="62">
        <v>0</v>
      </c>
      <c r="J47" s="53">
        <f t="shared" si="4"/>
        <v>0</v>
      </c>
      <c r="K47" s="53">
        <f t="shared" si="5"/>
        <v>0</v>
      </c>
      <c r="L47" s="13"/>
    </row>
    <row r="48" spans="1:12" s="2" customFormat="1" ht="18" customHeight="1">
      <c r="A48" s="16"/>
      <c r="B48" s="10"/>
      <c r="C48" s="10" t="s">
        <v>20</v>
      </c>
      <c r="D48" s="15">
        <v>0</v>
      </c>
      <c r="E48" s="40">
        <v>40799</v>
      </c>
      <c r="F48" s="12">
        <v>0</v>
      </c>
      <c r="G48" s="12">
        <v>0</v>
      </c>
      <c r="H48" s="12">
        <v>0</v>
      </c>
      <c r="I48" s="62">
        <v>0</v>
      </c>
      <c r="J48" s="53">
        <f t="shared" si="4"/>
        <v>0</v>
      </c>
      <c r="K48" s="53">
        <f t="shared" si="5"/>
        <v>0</v>
      </c>
      <c r="L48" s="13"/>
    </row>
    <row r="49" spans="1:12" s="2" customFormat="1" ht="31.5">
      <c r="A49" s="8">
        <v>3</v>
      </c>
      <c r="B49" s="9" t="s">
        <v>21</v>
      </c>
      <c r="C49" s="10"/>
      <c r="D49" s="15"/>
      <c r="E49" s="40">
        <v>40799</v>
      </c>
      <c r="F49" s="12">
        <v>0</v>
      </c>
      <c r="G49" s="12">
        <v>0</v>
      </c>
      <c r="H49" s="12">
        <v>0</v>
      </c>
      <c r="I49" s="12"/>
      <c r="J49" s="53">
        <f t="shared" si="4"/>
        <v>0</v>
      </c>
      <c r="K49" s="53">
        <f t="shared" si="5"/>
        <v>0</v>
      </c>
      <c r="L49" s="13"/>
    </row>
    <row r="50" spans="1:12" s="2" customFormat="1" ht="18" customHeight="1">
      <c r="A50" s="14" t="s">
        <v>23</v>
      </c>
      <c r="B50" s="10" t="s">
        <v>3</v>
      </c>
      <c r="C50" s="10"/>
      <c r="D50" s="15">
        <v>0</v>
      </c>
      <c r="E50" s="40">
        <v>40799</v>
      </c>
      <c r="F50" s="12">
        <v>0</v>
      </c>
      <c r="G50" s="12">
        <v>0</v>
      </c>
      <c r="H50" s="12">
        <v>0</v>
      </c>
      <c r="I50" s="12">
        <v>0</v>
      </c>
      <c r="J50" s="53">
        <f t="shared" si="4"/>
        <v>0</v>
      </c>
      <c r="K50" s="53">
        <f t="shared" si="5"/>
        <v>0</v>
      </c>
      <c r="L50" s="13"/>
    </row>
    <row r="51" spans="1:12" s="2" customFormat="1" ht="18" customHeight="1">
      <c r="A51" s="14" t="s">
        <v>22</v>
      </c>
      <c r="B51" s="10" t="s">
        <v>4</v>
      </c>
      <c r="C51" s="10"/>
      <c r="D51" s="15">
        <v>0</v>
      </c>
      <c r="E51" s="40">
        <v>40799</v>
      </c>
      <c r="F51" s="12"/>
      <c r="G51" s="12">
        <v>0</v>
      </c>
      <c r="H51" s="12">
        <v>0</v>
      </c>
      <c r="I51" s="12">
        <v>0</v>
      </c>
      <c r="J51" s="53">
        <f t="shared" si="4"/>
        <v>0</v>
      </c>
      <c r="K51" s="53">
        <f t="shared" si="5"/>
        <v>0</v>
      </c>
      <c r="L51" s="13"/>
    </row>
    <row r="52" spans="1:12" s="2" customFormat="1" ht="69.75" customHeight="1">
      <c r="A52" s="16">
        <v>4</v>
      </c>
      <c r="B52" s="10" t="s">
        <v>33</v>
      </c>
      <c r="C52" s="10"/>
      <c r="D52" s="15"/>
      <c r="E52" s="40">
        <v>40799</v>
      </c>
      <c r="F52" s="12">
        <v>0</v>
      </c>
      <c r="G52" s="12">
        <v>0</v>
      </c>
      <c r="H52" s="12">
        <v>0</v>
      </c>
      <c r="I52" s="12">
        <v>0</v>
      </c>
      <c r="J52" s="12">
        <v>0</v>
      </c>
      <c r="K52" s="12">
        <v>0</v>
      </c>
      <c r="L52" s="13"/>
    </row>
    <row r="53" spans="1:12" s="2" customFormat="1" ht="22.5" customHeight="1">
      <c r="A53" s="16"/>
      <c r="B53" s="42"/>
      <c r="C53" s="10" t="s">
        <v>19</v>
      </c>
      <c r="D53" s="15"/>
      <c r="E53" s="40">
        <v>40799</v>
      </c>
      <c r="F53" s="12">
        <v>0</v>
      </c>
      <c r="G53" s="12">
        <v>0</v>
      </c>
      <c r="H53" s="12">
        <v>0</v>
      </c>
      <c r="I53" s="12">
        <v>0</v>
      </c>
      <c r="J53" s="53">
        <f aca="true" t="shared" si="6" ref="J53:J59">G53+F53+(D53*E53)</f>
        <v>0</v>
      </c>
      <c r="K53" s="53">
        <f aca="true" t="shared" si="7" ref="K53:K59">J53*I53*H53</f>
        <v>0</v>
      </c>
      <c r="L53" s="13"/>
    </row>
    <row r="54" spans="1:12" s="2" customFormat="1" ht="18" customHeight="1">
      <c r="A54" s="16"/>
      <c r="B54" s="10"/>
      <c r="C54" s="10" t="s">
        <v>24</v>
      </c>
      <c r="D54" s="15"/>
      <c r="E54" s="40">
        <v>40799</v>
      </c>
      <c r="F54" s="12">
        <v>0</v>
      </c>
      <c r="G54" s="12">
        <v>0</v>
      </c>
      <c r="H54" s="12">
        <v>0</v>
      </c>
      <c r="I54" s="12">
        <v>0</v>
      </c>
      <c r="J54" s="53">
        <f t="shared" si="6"/>
        <v>0</v>
      </c>
      <c r="K54" s="53">
        <f t="shared" si="7"/>
        <v>0</v>
      </c>
      <c r="L54" s="13"/>
    </row>
    <row r="55" spans="1:12" s="2" customFormat="1" ht="34.5" customHeight="1">
      <c r="A55" s="16">
        <v>5</v>
      </c>
      <c r="B55" s="10" t="s">
        <v>32</v>
      </c>
      <c r="C55" s="10"/>
      <c r="D55" s="15"/>
      <c r="E55" s="40">
        <v>40799</v>
      </c>
      <c r="F55" s="12">
        <v>0</v>
      </c>
      <c r="G55" s="12">
        <v>0</v>
      </c>
      <c r="H55" s="12">
        <v>0</v>
      </c>
      <c r="I55" s="12">
        <v>0</v>
      </c>
      <c r="J55" s="53">
        <f t="shared" si="6"/>
        <v>0</v>
      </c>
      <c r="K55" s="53">
        <f t="shared" si="7"/>
        <v>0</v>
      </c>
      <c r="L55" s="13"/>
    </row>
    <row r="56" spans="1:12" s="2" customFormat="1" ht="15.75">
      <c r="A56" s="16">
        <v>6</v>
      </c>
      <c r="B56" s="9" t="s">
        <v>9</v>
      </c>
      <c r="C56" s="10" t="s">
        <v>8</v>
      </c>
      <c r="D56" s="15">
        <v>0</v>
      </c>
      <c r="E56" s="40">
        <v>40799</v>
      </c>
      <c r="F56" s="12">
        <v>0</v>
      </c>
      <c r="G56" s="12">
        <v>0</v>
      </c>
      <c r="H56" s="12">
        <v>0</v>
      </c>
      <c r="I56" s="12">
        <v>0</v>
      </c>
      <c r="J56" s="53">
        <f t="shared" si="6"/>
        <v>0</v>
      </c>
      <c r="K56" s="53">
        <f t="shared" si="7"/>
        <v>0</v>
      </c>
      <c r="L56" s="13"/>
    </row>
    <row r="57" spans="1:12" s="2" customFormat="1" ht="18" customHeight="1">
      <c r="A57" s="17"/>
      <c r="B57" s="10"/>
      <c r="C57" s="10" t="s">
        <v>37</v>
      </c>
      <c r="D57" s="15">
        <v>0</v>
      </c>
      <c r="E57" s="40">
        <v>40799</v>
      </c>
      <c r="F57" s="12">
        <v>0</v>
      </c>
      <c r="G57" s="12">
        <v>0</v>
      </c>
      <c r="H57" s="12">
        <v>0</v>
      </c>
      <c r="I57" s="12">
        <v>0</v>
      </c>
      <c r="J57" s="53">
        <f t="shared" si="6"/>
        <v>0</v>
      </c>
      <c r="K57" s="53">
        <f t="shared" si="7"/>
        <v>0</v>
      </c>
      <c r="L57" s="13"/>
    </row>
    <row r="58" spans="1:12" s="2" customFormat="1" ht="18" customHeight="1">
      <c r="A58" s="17"/>
      <c r="B58" s="10"/>
      <c r="C58" s="10" t="s">
        <v>20</v>
      </c>
      <c r="D58" s="15">
        <v>0</v>
      </c>
      <c r="E58" s="40">
        <v>40799</v>
      </c>
      <c r="F58" s="12">
        <v>0</v>
      </c>
      <c r="G58" s="12">
        <v>0</v>
      </c>
      <c r="H58" s="12">
        <v>0</v>
      </c>
      <c r="I58" s="12">
        <v>0</v>
      </c>
      <c r="J58" s="53">
        <f t="shared" si="6"/>
        <v>0</v>
      </c>
      <c r="K58" s="53">
        <f t="shared" si="7"/>
        <v>0</v>
      </c>
      <c r="L58" s="13"/>
    </row>
    <row r="59" spans="1:12" s="2" customFormat="1" ht="18" customHeight="1">
      <c r="A59" s="18"/>
      <c r="B59" s="10"/>
      <c r="C59" s="10" t="s">
        <v>6</v>
      </c>
      <c r="D59" s="15">
        <v>0</v>
      </c>
      <c r="E59" s="40">
        <v>40799</v>
      </c>
      <c r="F59" s="12">
        <v>0</v>
      </c>
      <c r="G59" s="12">
        <v>0</v>
      </c>
      <c r="H59" s="12">
        <v>0</v>
      </c>
      <c r="I59" s="12">
        <v>0</v>
      </c>
      <c r="J59" s="53">
        <f t="shared" si="6"/>
        <v>0</v>
      </c>
      <c r="K59" s="53">
        <f t="shared" si="7"/>
        <v>0</v>
      </c>
      <c r="L59" s="13"/>
    </row>
    <row r="60" spans="1:12" s="2" customFormat="1" ht="19.5" customHeight="1" thickBot="1">
      <c r="A60" s="19"/>
      <c r="B60" s="121" t="s">
        <v>1</v>
      </c>
      <c r="C60" s="122"/>
      <c r="D60" s="20"/>
      <c r="E60" s="21"/>
      <c r="F60" s="21">
        <f>SUM(F38:F54)</f>
        <v>0</v>
      </c>
      <c r="G60" s="21">
        <f>SUM(G38:G54)</f>
        <v>0</v>
      </c>
      <c r="H60" s="22"/>
      <c r="I60" s="21"/>
      <c r="J60" s="54">
        <f>SUM(J38:J59)</f>
        <v>0</v>
      </c>
      <c r="K60" s="54">
        <f>SUM(K38:K59)</f>
        <v>0</v>
      </c>
      <c r="L60" s="23"/>
    </row>
    <row r="61" spans="1:12" s="2" customFormat="1" ht="19.5" customHeight="1">
      <c r="A61" s="26"/>
      <c r="B61" s="27"/>
      <c r="C61" s="27"/>
      <c r="D61" s="28"/>
      <c r="E61" s="29"/>
      <c r="F61" s="29"/>
      <c r="G61" s="29"/>
      <c r="H61" s="30"/>
      <c r="I61" s="29"/>
      <c r="J61" s="29"/>
      <c r="K61" s="29"/>
      <c r="L61" s="29"/>
    </row>
    <row r="62" spans="1:12" s="2" customFormat="1" ht="19.5" customHeight="1">
      <c r="A62" s="26"/>
      <c r="B62" s="27"/>
      <c r="C62" s="27"/>
      <c r="D62" s="28"/>
      <c r="E62" s="29"/>
      <c r="F62" s="29"/>
      <c r="G62" s="29"/>
      <c r="H62" s="30"/>
      <c r="I62" s="29"/>
      <c r="J62" s="29"/>
      <c r="K62" s="29"/>
      <c r="L62" s="29"/>
    </row>
    <row r="63" spans="1:12" s="2" customFormat="1" ht="19.5" customHeight="1">
      <c r="A63" s="26"/>
      <c r="B63" s="27"/>
      <c r="C63" s="27"/>
      <c r="D63" s="28"/>
      <c r="E63" s="29"/>
      <c r="F63" s="29"/>
      <c r="G63" s="29"/>
      <c r="H63" s="30"/>
      <c r="I63" s="29"/>
      <c r="J63" s="29"/>
      <c r="K63" s="29"/>
      <c r="L63" s="29"/>
    </row>
    <row r="64" spans="1:12" s="2" customFormat="1" ht="19.5" customHeight="1">
      <c r="A64" s="26"/>
      <c r="B64" s="27"/>
      <c r="C64" s="27"/>
      <c r="D64" s="28"/>
      <c r="E64" s="29"/>
      <c r="F64" s="29"/>
      <c r="G64" s="29"/>
      <c r="H64" s="30"/>
      <c r="I64" s="29"/>
      <c r="J64" s="29"/>
      <c r="K64" s="29"/>
      <c r="L64" s="29"/>
    </row>
    <row r="65" spans="1:12" s="2" customFormat="1" ht="19.5" customHeight="1">
      <c r="A65" s="26"/>
      <c r="B65" s="27"/>
      <c r="C65" s="27"/>
      <c r="D65" s="28"/>
      <c r="E65" s="29"/>
      <c r="F65" s="29"/>
      <c r="G65" s="29"/>
      <c r="H65" s="30"/>
      <c r="I65" s="29"/>
      <c r="J65" s="29"/>
      <c r="K65" s="29"/>
      <c r="L65" s="29"/>
    </row>
    <row r="66" spans="1:12" s="2" customFormat="1" ht="19.5" customHeight="1">
      <c r="A66" s="26"/>
      <c r="B66" s="27"/>
      <c r="C66" s="27"/>
      <c r="D66" s="28"/>
      <c r="E66" s="29"/>
      <c r="F66" s="29"/>
      <c r="G66" s="29"/>
      <c r="H66" s="30"/>
      <c r="I66" s="29"/>
      <c r="J66" s="29"/>
      <c r="K66" s="29"/>
      <c r="L66" s="29"/>
    </row>
    <row r="67" spans="1:12" s="2" customFormat="1" ht="19.5" customHeight="1">
      <c r="A67" s="26"/>
      <c r="B67" s="27"/>
      <c r="C67" s="27"/>
      <c r="D67" s="28"/>
      <c r="E67" s="29"/>
      <c r="F67" s="29"/>
      <c r="G67" s="29"/>
      <c r="H67" s="30"/>
      <c r="I67" s="29"/>
      <c r="J67" s="29"/>
      <c r="K67" s="29"/>
      <c r="L67" s="29"/>
    </row>
    <row r="68" spans="1:12" s="2" customFormat="1" ht="19.5" customHeight="1">
      <c r="A68" s="26"/>
      <c r="B68" s="27"/>
      <c r="C68" s="27"/>
      <c r="D68" s="28"/>
      <c r="E68" s="29"/>
      <c r="F68" s="29"/>
      <c r="G68" s="29"/>
      <c r="H68" s="30"/>
      <c r="I68" s="29"/>
      <c r="J68" s="29"/>
      <c r="K68" s="29"/>
      <c r="L68" s="29"/>
    </row>
    <row r="69" spans="1:12" s="2" customFormat="1" ht="19.5" customHeight="1">
      <c r="A69" s="26"/>
      <c r="B69" s="27"/>
      <c r="C69" s="27"/>
      <c r="D69" s="28"/>
      <c r="E69" s="29"/>
      <c r="F69" s="29"/>
      <c r="G69" s="29"/>
      <c r="H69" s="30"/>
      <c r="I69" s="29"/>
      <c r="J69" s="29"/>
      <c r="K69" s="29"/>
      <c r="L69" s="29"/>
    </row>
    <row r="70" spans="1:12" s="2" customFormat="1" ht="29.25" customHeight="1">
      <c r="A70" s="37" t="s">
        <v>13</v>
      </c>
      <c r="B70" s="120" t="s">
        <v>25</v>
      </c>
      <c r="C70" s="120"/>
      <c r="D70" s="120"/>
      <c r="E70" s="120"/>
      <c r="F70" s="120"/>
      <c r="G70" s="120"/>
      <c r="H70" s="120"/>
      <c r="I70" s="120"/>
      <c r="J70" s="120"/>
      <c r="K70" s="120"/>
      <c r="L70" s="120"/>
    </row>
    <row r="71" spans="1:12" s="24" customFormat="1" ht="15.75">
      <c r="A71" s="46"/>
      <c r="B71" s="46"/>
      <c r="C71" s="46"/>
      <c r="D71" s="46"/>
      <c r="E71" s="46"/>
      <c r="F71" s="46"/>
      <c r="G71" s="46"/>
      <c r="H71" s="46"/>
      <c r="I71" s="46"/>
      <c r="J71" s="46"/>
      <c r="K71" s="46"/>
      <c r="L71" s="46"/>
    </row>
    <row r="72" spans="1:12" s="24" customFormat="1" ht="15.75">
      <c r="A72" s="46"/>
      <c r="B72" s="46"/>
      <c r="C72" s="46"/>
      <c r="D72" s="46"/>
      <c r="E72" s="46"/>
      <c r="F72" s="46"/>
      <c r="G72" s="46"/>
      <c r="H72" s="46"/>
      <c r="I72" s="46"/>
      <c r="J72" s="46"/>
      <c r="K72" s="46"/>
      <c r="L72" s="46"/>
    </row>
    <row r="73" spans="1:12" s="24" customFormat="1" ht="15.75">
      <c r="A73" s="46"/>
      <c r="B73" s="46"/>
      <c r="C73" s="46"/>
      <c r="D73" s="46"/>
      <c r="E73" s="46"/>
      <c r="F73" s="46"/>
      <c r="G73" s="46"/>
      <c r="H73" s="46"/>
      <c r="I73" s="46"/>
      <c r="J73" s="46"/>
      <c r="K73" s="46"/>
      <c r="L73" s="46"/>
    </row>
    <row r="74" spans="1:12" s="24" customFormat="1" ht="15.75">
      <c r="A74" s="46"/>
      <c r="B74" s="46"/>
      <c r="C74" s="46"/>
      <c r="D74" s="46"/>
      <c r="E74" s="46"/>
      <c r="F74" s="46"/>
      <c r="G74" s="46"/>
      <c r="H74" s="46"/>
      <c r="I74" s="46"/>
      <c r="J74" s="46"/>
      <c r="K74" s="46"/>
      <c r="L74" s="46"/>
    </row>
    <row r="75" spans="1:12" s="24" customFormat="1" ht="15.75">
      <c r="A75" s="46"/>
      <c r="B75" s="46"/>
      <c r="C75" s="46"/>
      <c r="D75" s="46"/>
      <c r="E75" s="46"/>
      <c r="F75" s="46"/>
      <c r="G75" s="46"/>
      <c r="H75" s="46"/>
      <c r="I75" s="46"/>
      <c r="J75" s="46"/>
      <c r="K75" s="46"/>
      <c r="L75" s="46"/>
    </row>
    <row r="76" spans="1:12" s="24" customFormat="1" ht="15.75">
      <c r="A76" s="46"/>
      <c r="B76" s="46"/>
      <c r="C76" s="46"/>
      <c r="D76" s="46"/>
      <c r="E76" s="46"/>
      <c r="F76" s="46"/>
      <c r="G76" s="46"/>
      <c r="H76" s="46"/>
      <c r="I76" s="46"/>
      <c r="J76" s="46"/>
      <c r="K76" s="46"/>
      <c r="L76" s="46"/>
    </row>
    <row r="77" spans="1:12" s="24" customFormat="1" ht="15.75">
      <c r="A77" s="46"/>
      <c r="B77" s="46"/>
      <c r="C77" s="46"/>
      <c r="D77" s="46"/>
      <c r="E77" s="46"/>
      <c r="F77" s="46"/>
      <c r="G77" s="46"/>
      <c r="H77" s="46"/>
      <c r="I77" s="46"/>
      <c r="J77" s="46"/>
      <c r="K77" s="46"/>
      <c r="L77" s="46"/>
    </row>
    <row r="78" spans="1:12" s="24" customFormat="1" ht="15.75">
      <c r="A78" s="46"/>
      <c r="B78" s="46"/>
      <c r="C78" s="46"/>
      <c r="D78" s="46"/>
      <c r="E78" s="46"/>
      <c r="F78" s="46"/>
      <c r="G78" s="46"/>
      <c r="H78" s="46"/>
      <c r="I78" s="46"/>
      <c r="J78" s="46"/>
      <c r="K78" s="46"/>
      <c r="L78" s="46"/>
    </row>
    <row r="79" spans="1:12" s="24" customFormat="1" ht="15.75">
      <c r="A79" s="46"/>
      <c r="B79" s="46"/>
      <c r="C79" s="46"/>
      <c r="D79" s="46"/>
      <c r="E79" s="46"/>
      <c r="F79" s="46"/>
      <c r="G79" s="46"/>
      <c r="H79" s="46"/>
      <c r="I79" s="46"/>
      <c r="J79" s="46"/>
      <c r="K79" s="46"/>
      <c r="L79" s="46"/>
    </row>
    <row r="80" spans="1:12" s="24" customFormat="1" ht="15.75">
      <c r="A80" s="46"/>
      <c r="B80" s="46"/>
      <c r="C80" s="46"/>
      <c r="D80" s="46"/>
      <c r="E80" s="46"/>
      <c r="F80" s="46"/>
      <c r="G80" s="46"/>
      <c r="H80" s="46"/>
      <c r="I80" s="46"/>
      <c r="J80" s="46"/>
      <c r="K80" s="46"/>
      <c r="L80" s="46"/>
    </row>
    <row r="81" spans="1:12" s="24" customFormat="1" ht="15.75">
      <c r="A81" s="46"/>
      <c r="B81" s="46"/>
      <c r="C81" s="46"/>
      <c r="D81" s="46"/>
      <c r="E81" s="46"/>
      <c r="F81" s="46"/>
      <c r="G81" s="46"/>
      <c r="H81" s="46"/>
      <c r="I81" s="46"/>
      <c r="J81" s="46"/>
      <c r="K81" s="46"/>
      <c r="L81" s="46"/>
    </row>
    <row r="82" spans="1:12" s="24" customFormat="1" ht="15.75">
      <c r="A82" s="46"/>
      <c r="B82" s="46"/>
      <c r="C82" s="46"/>
      <c r="D82" s="46"/>
      <c r="E82" s="46"/>
      <c r="F82" s="46"/>
      <c r="G82" s="46"/>
      <c r="H82" s="46"/>
      <c r="I82" s="46"/>
      <c r="J82" s="46"/>
      <c r="K82" s="46"/>
      <c r="L82" s="46"/>
    </row>
    <row r="83" spans="1:12" s="24" customFormat="1" ht="15.75">
      <c r="A83" s="46"/>
      <c r="B83" s="46"/>
      <c r="C83" s="46"/>
      <c r="D83" s="46"/>
      <c r="E83" s="46"/>
      <c r="F83" s="46"/>
      <c r="G83" s="46"/>
      <c r="H83" s="46"/>
      <c r="I83" s="46"/>
      <c r="J83" s="46"/>
      <c r="K83" s="46"/>
      <c r="L83" s="46"/>
    </row>
    <row r="84" spans="1:12" s="24" customFormat="1" ht="15.75">
      <c r="A84" s="46"/>
      <c r="B84" s="46"/>
      <c r="C84" s="46"/>
      <c r="D84" s="46"/>
      <c r="E84" s="46"/>
      <c r="F84" s="46"/>
      <c r="G84" s="46"/>
      <c r="H84" s="46"/>
      <c r="I84" s="46"/>
      <c r="J84" s="46"/>
      <c r="K84" s="46"/>
      <c r="L84" s="46"/>
    </row>
    <row r="85" spans="1:12" s="24" customFormat="1" ht="15.75">
      <c r="A85" s="46"/>
      <c r="B85" s="46"/>
      <c r="C85" s="46"/>
      <c r="D85" s="46"/>
      <c r="E85" s="46"/>
      <c r="F85" s="46"/>
      <c r="G85" s="46"/>
      <c r="H85" s="46"/>
      <c r="I85" s="46"/>
      <c r="J85" s="46"/>
      <c r="K85" s="46"/>
      <c r="L85" s="46"/>
    </row>
    <row r="86" spans="1:12" s="24" customFormat="1" ht="15.75">
      <c r="A86" s="46"/>
      <c r="B86" s="46"/>
      <c r="C86" s="46"/>
      <c r="D86" s="46"/>
      <c r="E86" s="46"/>
      <c r="F86" s="46"/>
      <c r="G86" s="46"/>
      <c r="H86" s="46"/>
      <c r="I86" s="46"/>
      <c r="J86" s="46"/>
      <c r="K86" s="46"/>
      <c r="L86" s="46"/>
    </row>
    <row r="87" spans="1:12" s="24" customFormat="1" ht="15.75">
      <c r="A87" s="46"/>
      <c r="B87" s="46"/>
      <c r="C87" s="46"/>
      <c r="D87" s="46"/>
      <c r="E87" s="46"/>
      <c r="F87" s="46"/>
      <c r="G87" s="46"/>
      <c r="H87" s="46"/>
      <c r="I87" s="46"/>
      <c r="J87" s="46"/>
      <c r="K87" s="46"/>
      <c r="L87" s="46"/>
    </row>
    <row r="88" spans="1:12" s="24" customFormat="1" ht="15.75">
      <c r="A88" s="46"/>
      <c r="B88" s="46"/>
      <c r="C88" s="46"/>
      <c r="D88" s="46"/>
      <c r="E88" s="46"/>
      <c r="F88" s="46"/>
      <c r="G88" s="46"/>
      <c r="H88" s="46"/>
      <c r="I88" s="46"/>
      <c r="J88" s="46"/>
      <c r="K88" s="47"/>
      <c r="L88" s="47"/>
    </row>
    <row r="89" spans="1:12" s="24" customFormat="1" ht="15.75">
      <c r="A89" s="46"/>
      <c r="B89" s="46"/>
      <c r="C89" s="46"/>
      <c r="D89" s="46"/>
      <c r="E89" s="46"/>
      <c r="F89" s="46"/>
      <c r="G89" s="46"/>
      <c r="H89" s="46"/>
      <c r="I89" s="46"/>
      <c r="J89" s="46"/>
      <c r="K89" s="47"/>
      <c r="L89" s="47"/>
    </row>
    <row r="90" spans="1:12" s="24" customFormat="1" ht="15.75">
      <c r="A90" s="46"/>
      <c r="B90" s="46"/>
      <c r="C90" s="46"/>
      <c r="D90" s="46"/>
      <c r="E90" s="46"/>
      <c r="F90" s="46"/>
      <c r="G90" s="46"/>
      <c r="H90" s="46"/>
      <c r="I90" s="46"/>
      <c r="J90" s="46"/>
      <c r="K90" s="47"/>
      <c r="L90" s="47"/>
    </row>
    <row r="91" spans="1:12" s="24" customFormat="1" ht="15.75">
      <c r="A91" s="46"/>
      <c r="B91" s="46"/>
      <c r="C91" s="46"/>
      <c r="D91" s="46"/>
      <c r="E91" s="46"/>
      <c r="F91" s="46"/>
      <c r="G91" s="46"/>
      <c r="H91" s="46"/>
      <c r="I91" s="46"/>
      <c r="J91" s="46"/>
      <c r="K91" s="47"/>
      <c r="L91" s="47"/>
    </row>
    <row r="92" spans="1:12" s="24" customFormat="1" ht="15.75">
      <c r="A92" s="46"/>
      <c r="B92" s="46"/>
      <c r="C92" s="46"/>
      <c r="D92" s="46"/>
      <c r="E92" s="46"/>
      <c r="F92" s="46"/>
      <c r="G92" s="46"/>
      <c r="H92" s="46"/>
      <c r="I92" s="46"/>
      <c r="J92" s="46"/>
      <c r="K92" s="47"/>
      <c r="L92" s="47"/>
    </row>
    <row r="93" spans="1:12" s="24" customFormat="1" ht="15.75">
      <c r="A93" s="46"/>
      <c r="B93" s="46"/>
      <c r="C93" s="46"/>
      <c r="D93" s="46"/>
      <c r="E93" s="46"/>
      <c r="F93" s="46"/>
      <c r="G93" s="46"/>
      <c r="H93" s="46"/>
      <c r="I93" s="46"/>
      <c r="J93" s="46"/>
      <c r="K93" s="47"/>
      <c r="L93" s="47"/>
    </row>
    <row r="94" spans="1:12" s="24" customFormat="1" ht="15.75">
      <c r="A94" s="46"/>
      <c r="B94" s="46"/>
      <c r="C94" s="46"/>
      <c r="D94" s="46"/>
      <c r="E94" s="46"/>
      <c r="F94" s="46"/>
      <c r="G94" s="46"/>
      <c r="H94" s="46"/>
      <c r="I94" s="46"/>
      <c r="J94" s="46"/>
      <c r="K94" s="47"/>
      <c r="L94" s="47"/>
    </row>
    <row r="95" spans="1:12" s="24" customFormat="1" ht="15.75">
      <c r="A95" s="46"/>
      <c r="B95" s="46"/>
      <c r="C95" s="46"/>
      <c r="D95" s="46"/>
      <c r="E95" s="46"/>
      <c r="F95" s="46"/>
      <c r="G95" s="46"/>
      <c r="H95" s="46"/>
      <c r="I95" s="46"/>
      <c r="J95" s="46"/>
      <c r="K95" s="47"/>
      <c r="L95" s="47"/>
    </row>
    <row r="96" spans="1:12" s="24" customFormat="1" ht="15.75">
      <c r="A96" s="46"/>
      <c r="B96" s="46"/>
      <c r="C96" s="46"/>
      <c r="D96" s="46"/>
      <c r="E96" s="46"/>
      <c r="F96" s="46"/>
      <c r="G96" s="46"/>
      <c r="H96" s="46"/>
      <c r="I96" s="46"/>
      <c r="J96" s="46"/>
      <c r="K96" s="47"/>
      <c r="L96" s="47"/>
    </row>
    <row r="97" spans="1:12" s="24" customFormat="1" ht="15.75">
      <c r="A97" s="46"/>
      <c r="B97" s="46"/>
      <c r="C97" s="46"/>
      <c r="D97" s="46"/>
      <c r="E97" s="46"/>
      <c r="F97" s="46"/>
      <c r="G97" s="46"/>
      <c r="H97" s="46"/>
      <c r="I97" s="46"/>
      <c r="J97" s="46"/>
      <c r="K97" s="55"/>
      <c r="L97" s="55"/>
    </row>
    <row r="98" spans="1:12" s="24" customFormat="1" ht="15.75">
      <c r="A98" s="46"/>
      <c r="B98" s="46"/>
      <c r="C98" s="46"/>
      <c r="D98" s="46"/>
      <c r="E98" s="46"/>
      <c r="F98" s="46"/>
      <c r="G98" s="46"/>
      <c r="H98" s="46"/>
      <c r="I98" s="46"/>
      <c r="J98" s="46"/>
      <c r="K98" s="56">
        <f>$K$33</f>
        <v>25912721</v>
      </c>
      <c r="L98" s="55"/>
    </row>
    <row r="99" spans="1:12" s="24" customFormat="1" ht="15.75">
      <c r="A99" s="46"/>
      <c r="B99" s="46"/>
      <c r="C99" s="46"/>
      <c r="D99" s="46"/>
      <c r="E99" s="46"/>
      <c r="F99" s="46"/>
      <c r="G99" s="46"/>
      <c r="H99" s="46"/>
      <c r="I99" s="46"/>
      <c r="J99" s="46"/>
      <c r="K99" s="56">
        <f>$K$56</f>
        <v>0</v>
      </c>
      <c r="L99" s="57"/>
    </row>
    <row r="100" spans="1:12" s="24" customFormat="1" ht="15.75">
      <c r="A100" s="46"/>
      <c r="B100" s="46"/>
      <c r="C100" s="46"/>
      <c r="D100" s="46"/>
      <c r="E100" s="46"/>
      <c r="F100" s="46"/>
      <c r="G100" s="46"/>
      <c r="H100" s="46"/>
      <c r="I100" s="46"/>
      <c r="J100" s="46"/>
      <c r="K100" s="56">
        <f>K98-K99</f>
        <v>25912721</v>
      </c>
      <c r="L100" s="57">
        <f>K100/K98*100%</f>
        <v>1</v>
      </c>
    </row>
    <row r="101" spans="1:12" s="24" customFormat="1" ht="15.75">
      <c r="A101" s="46"/>
      <c r="B101" s="46"/>
      <c r="C101" s="46"/>
      <c r="D101" s="46"/>
      <c r="E101" s="46"/>
      <c r="F101" s="46"/>
      <c r="G101" s="46"/>
      <c r="H101" s="46"/>
      <c r="I101" s="46"/>
      <c r="J101" s="46"/>
      <c r="K101" s="55"/>
      <c r="L101" s="57">
        <f>K99/K98*100%</f>
        <v>0</v>
      </c>
    </row>
    <row r="102" spans="1:12" s="24" customFormat="1" ht="15.75">
      <c r="A102" s="46"/>
      <c r="B102" s="48"/>
      <c r="C102" s="46"/>
      <c r="D102" s="46"/>
      <c r="E102" s="46"/>
      <c r="F102" s="46"/>
      <c r="G102" s="46"/>
      <c r="H102" s="46"/>
      <c r="I102" s="46"/>
      <c r="J102" s="46"/>
      <c r="K102" s="49"/>
      <c r="L102" s="49"/>
    </row>
    <row r="103" spans="1:12" s="2" customFormat="1" ht="19.5" customHeight="1">
      <c r="A103" s="43"/>
      <c r="B103" s="50"/>
      <c r="C103" s="51"/>
      <c r="D103" s="51"/>
      <c r="E103" s="51"/>
      <c r="F103" s="51"/>
      <c r="G103" s="41"/>
      <c r="H103" s="41"/>
      <c r="I103" s="41"/>
      <c r="J103" s="41"/>
      <c r="K103" s="41"/>
      <c r="L103" s="41"/>
    </row>
  </sheetData>
  <sheetProtection/>
  <mergeCells count="19">
    <mergeCell ref="B60:C60"/>
    <mergeCell ref="B70:L70"/>
    <mergeCell ref="B16:B17"/>
    <mergeCell ref="A16:A17"/>
    <mergeCell ref="A39:A40"/>
    <mergeCell ref="B39:B40"/>
    <mergeCell ref="A12:A13"/>
    <mergeCell ref="B12:B13"/>
    <mergeCell ref="B33:C33"/>
    <mergeCell ref="B35:L35"/>
    <mergeCell ref="B7:K7"/>
    <mergeCell ref="A43:A44"/>
    <mergeCell ref="B43:B44"/>
    <mergeCell ref="B1:K1"/>
    <mergeCell ref="B2:K2"/>
    <mergeCell ref="A4:C5"/>
    <mergeCell ref="I4:K5"/>
    <mergeCell ref="B6:K6"/>
    <mergeCell ref="B8:K8"/>
  </mergeCells>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1:L91"/>
  <sheetViews>
    <sheetView zoomScale="115" zoomScaleNormal="115" zoomScaleSheetLayoutView="90" zoomScalePageLayoutView="0" workbookViewId="0" topLeftCell="A22">
      <selection activeCell="I16" sqref="I16"/>
    </sheetView>
  </sheetViews>
  <sheetFormatPr defaultColWidth="9.140625" defaultRowHeight="19.5" customHeight="1"/>
  <cols>
    <col min="1" max="1" width="6.8515625" style="31" customWidth="1"/>
    <col min="2" max="2" width="24.00390625" style="32" customWidth="1"/>
    <col min="3" max="3" width="20.28125" style="32" customWidth="1"/>
    <col min="4" max="4" width="7.421875" style="34" customWidth="1"/>
    <col min="5" max="5" width="8.140625" style="35" customWidth="1"/>
    <col min="6" max="6" width="9.00390625" style="32" customWidth="1"/>
    <col min="7" max="7" width="10.421875" style="32" customWidth="1"/>
    <col min="8" max="8" width="7.421875" style="32" customWidth="1"/>
    <col min="9" max="9" width="8.00390625" style="32" customWidth="1"/>
    <col min="10" max="10" width="11.421875" style="32" customWidth="1"/>
    <col min="11" max="11" width="15.57421875" style="32" customWidth="1"/>
    <col min="12" max="12" width="14.140625" style="32" customWidth="1"/>
    <col min="13" max="16384" width="9.140625" style="1" customWidth="1"/>
  </cols>
  <sheetData>
    <row r="1" spans="2:11" ht="19.5" customHeight="1">
      <c r="B1" s="129"/>
      <c r="C1" s="129"/>
      <c r="D1" s="129"/>
      <c r="E1" s="129"/>
      <c r="F1" s="129"/>
      <c r="G1" s="129"/>
      <c r="H1" s="129"/>
      <c r="I1" s="129"/>
      <c r="J1" s="129"/>
      <c r="K1" s="129"/>
    </row>
    <row r="2" spans="2:11" ht="19.5" customHeight="1">
      <c r="B2" s="130" t="s">
        <v>58</v>
      </c>
      <c r="C2" s="130"/>
      <c r="D2" s="130"/>
      <c r="E2" s="130"/>
      <c r="F2" s="130"/>
      <c r="G2" s="130"/>
      <c r="H2" s="130"/>
      <c r="I2" s="130"/>
      <c r="J2" s="130"/>
      <c r="K2" s="130"/>
    </row>
    <row r="3" ht="13.5" customHeight="1">
      <c r="B3" s="33"/>
    </row>
    <row r="4" spans="1:12" ht="15" customHeight="1">
      <c r="A4" s="128" t="s">
        <v>39</v>
      </c>
      <c r="B4" s="128"/>
      <c r="C4" s="128"/>
      <c r="I4" s="123" t="s">
        <v>38</v>
      </c>
      <c r="J4" s="123"/>
      <c r="K4" s="123"/>
      <c r="L4" s="36"/>
    </row>
    <row r="5" spans="1:12" ht="11.25" customHeight="1">
      <c r="A5" s="128"/>
      <c r="B5" s="128"/>
      <c r="C5" s="128"/>
      <c r="I5" s="123"/>
      <c r="J5" s="123"/>
      <c r="K5" s="123"/>
      <c r="L5" s="36"/>
    </row>
    <row r="6" spans="2:11" ht="16.5" customHeight="1">
      <c r="B6" s="130" t="s">
        <v>12</v>
      </c>
      <c r="C6" s="130"/>
      <c r="D6" s="130"/>
      <c r="E6" s="130"/>
      <c r="F6" s="130"/>
      <c r="G6" s="130"/>
      <c r="H6" s="130"/>
      <c r="I6" s="130"/>
      <c r="J6" s="130"/>
      <c r="K6" s="130"/>
    </row>
    <row r="7" spans="1:12" s="2" customFormat="1" ht="27.75" customHeight="1">
      <c r="A7" s="37"/>
      <c r="B7" s="131" t="s">
        <v>155</v>
      </c>
      <c r="C7" s="131"/>
      <c r="D7" s="131"/>
      <c r="E7" s="131"/>
      <c r="F7" s="131"/>
      <c r="G7" s="131"/>
      <c r="H7" s="131"/>
      <c r="I7" s="131"/>
      <c r="J7" s="131"/>
      <c r="K7" s="131"/>
      <c r="L7" s="38"/>
    </row>
    <row r="8" spans="1:12" s="2" customFormat="1" ht="19.5" customHeight="1">
      <c r="A8" s="37" t="s">
        <v>10</v>
      </c>
      <c r="B8" s="120" t="s">
        <v>34</v>
      </c>
      <c r="C8" s="120"/>
      <c r="D8" s="120"/>
      <c r="E8" s="120"/>
      <c r="F8" s="120"/>
      <c r="G8" s="120"/>
      <c r="H8" s="120"/>
      <c r="I8" s="120"/>
      <c r="J8" s="120"/>
      <c r="K8" s="120"/>
      <c r="L8" s="38"/>
    </row>
    <row r="9" spans="1:12" s="2" customFormat="1" ht="12" customHeight="1" thickBot="1">
      <c r="A9" s="37"/>
      <c r="B9" s="39"/>
      <c r="C9" s="39"/>
      <c r="D9" s="39"/>
      <c r="E9" s="39"/>
      <c r="F9" s="39"/>
      <c r="G9" s="39"/>
      <c r="H9" s="39"/>
      <c r="I9" s="39"/>
      <c r="J9" s="39"/>
      <c r="K9" s="39"/>
      <c r="L9" s="38"/>
    </row>
    <row r="10" spans="1:12" s="2" customFormat="1" ht="110.25">
      <c r="A10" s="3" t="s">
        <v>0</v>
      </c>
      <c r="B10" s="4" t="s">
        <v>15</v>
      </c>
      <c r="C10" s="4" t="s">
        <v>17</v>
      </c>
      <c r="D10" s="5" t="s">
        <v>26</v>
      </c>
      <c r="E10" s="6" t="s">
        <v>27</v>
      </c>
      <c r="F10" s="7" t="s">
        <v>28</v>
      </c>
      <c r="G10" s="5" t="s">
        <v>29</v>
      </c>
      <c r="H10" s="5" t="s">
        <v>18</v>
      </c>
      <c r="I10" s="5" t="s">
        <v>16</v>
      </c>
      <c r="J10" s="52" t="s">
        <v>30</v>
      </c>
      <c r="K10" s="52" t="s">
        <v>31</v>
      </c>
      <c r="L10" s="25" t="s">
        <v>5</v>
      </c>
    </row>
    <row r="11" spans="1:12" s="2" customFormat="1" ht="18" customHeight="1">
      <c r="A11" s="8">
        <v>1</v>
      </c>
      <c r="B11" s="9" t="s">
        <v>2</v>
      </c>
      <c r="C11" s="10"/>
      <c r="D11" s="11"/>
      <c r="E11" s="40"/>
      <c r="F11" s="12"/>
      <c r="G11" s="12"/>
      <c r="H11" s="12"/>
      <c r="I11" s="12"/>
      <c r="J11" s="53"/>
      <c r="K11" s="53"/>
      <c r="L11" s="13"/>
    </row>
    <row r="12" spans="1:12" s="2" customFormat="1" ht="47.25" customHeight="1">
      <c r="A12" s="63" t="s">
        <v>14</v>
      </c>
      <c r="B12" s="65" t="s">
        <v>78</v>
      </c>
      <c r="C12" s="10" t="s">
        <v>54</v>
      </c>
      <c r="D12" s="15">
        <v>3.5</v>
      </c>
      <c r="E12" s="40">
        <v>40799</v>
      </c>
      <c r="F12" s="12">
        <v>0</v>
      </c>
      <c r="G12" s="12">
        <v>3000</v>
      </c>
      <c r="H12" s="12">
        <v>1</v>
      </c>
      <c r="I12" s="12">
        <v>10</v>
      </c>
      <c r="J12" s="53">
        <f aca="true" t="shared" si="0" ref="J12:J26">G12+F12+(D12*E12)</f>
        <v>145796.5</v>
      </c>
      <c r="K12" s="53">
        <f aca="true" t="shared" si="1" ref="K12:K26">J12*I12*H12</f>
        <v>1457965</v>
      </c>
      <c r="L12" s="13" t="s">
        <v>55</v>
      </c>
    </row>
    <row r="13" spans="1:12" s="2" customFormat="1" ht="18" customHeight="1">
      <c r="A13" s="8">
        <v>2</v>
      </c>
      <c r="B13" s="9" t="s">
        <v>7</v>
      </c>
      <c r="C13" s="10" t="s">
        <v>8</v>
      </c>
      <c r="D13" s="15">
        <v>2</v>
      </c>
      <c r="E13" s="40">
        <v>40799</v>
      </c>
      <c r="F13" s="12">
        <v>0</v>
      </c>
      <c r="G13" s="12">
        <v>0</v>
      </c>
      <c r="H13" s="12">
        <v>1</v>
      </c>
      <c r="I13" s="62">
        <v>10</v>
      </c>
      <c r="J13" s="53">
        <f t="shared" si="0"/>
        <v>81598</v>
      </c>
      <c r="K13" s="53">
        <f t="shared" si="1"/>
        <v>815980</v>
      </c>
      <c r="L13" s="13"/>
    </row>
    <row r="14" spans="1:12" s="2" customFormat="1" ht="18" customHeight="1">
      <c r="A14" s="16"/>
      <c r="B14" s="10"/>
      <c r="C14" s="10" t="s">
        <v>36</v>
      </c>
      <c r="D14" s="15">
        <v>1</v>
      </c>
      <c r="E14" s="40">
        <v>40799</v>
      </c>
      <c r="F14" s="12">
        <v>0</v>
      </c>
      <c r="G14" s="12">
        <v>8000</v>
      </c>
      <c r="H14" s="12">
        <v>1</v>
      </c>
      <c r="I14" s="62">
        <v>10</v>
      </c>
      <c r="J14" s="53">
        <f t="shared" si="0"/>
        <v>48799</v>
      </c>
      <c r="K14" s="53">
        <f t="shared" si="1"/>
        <v>487990</v>
      </c>
      <c r="L14" s="13"/>
    </row>
    <row r="15" spans="1:12" s="2" customFormat="1" ht="18" customHeight="1">
      <c r="A15" s="16"/>
      <c r="B15" s="10"/>
      <c r="C15" s="10" t="s">
        <v>20</v>
      </c>
      <c r="D15" s="15">
        <v>0.5</v>
      </c>
      <c r="E15" s="40">
        <v>40799</v>
      </c>
      <c r="F15" s="12">
        <v>0</v>
      </c>
      <c r="G15" s="12">
        <v>0</v>
      </c>
      <c r="H15" s="12">
        <v>1</v>
      </c>
      <c r="I15" s="62">
        <v>10</v>
      </c>
      <c r="J15" s="53">
        <f t="shared" si="0"/>
        <v>20399.5</v>
      </c>
      <c r="K15" s="53">
        <f t="shared" si="1"/>
        <v>203995</v>
      </c>
      <c r="L15" s="13"/>
    </row>
    <row r="16" spans="1:12" s="2" customFormat="1" ht="31.5">
      <c r="A16" s="8">
        <v>3</v>
      </c>
      <c r="B16" s="9" t="s">
        <v>21</v>
      </c>
      <c r="C16" s="10"/>
      <c r="D16" s="15"/>
      <c r="E16" s="40">
        <v>40799</v>
      </c>
      <c r="F16" s="12">
        <v>0</v>
      </c>
      <c r="G16" s="12">
        <v>0</v>
      </c>
      <c r="H16" s="12">
        <v>1</v>
      </c>
      <c r="I16" s="12"/>
      <c r="J16" s="53">
        <f>G16+F16+(D16*E16)</f>
        <v>0</v>
      </c>
      <c r="K16" s="53">
        <f>J16*I16*H16</f>
        <v>0</v>
      </c>
      <c r="L16" s="13"/>
    </row>
    <row r="17" spans="1:12" s="2" customFormat="1" ht="18" customHeight="1">
      <c r="A17" s="14" t="s">
        <v>23</v>
      </c>
      <c r="B17" s="10" t="s">
        <v>3</v>
      </c>
      <c r="C17" s="10"/>
      <c r="D17" s="15">
        <v>0</v>
      </c>
      <c r="E17" s="40">
        <v>40799</v>
      </c>
      <c r="F17" s="12">
        <v>0</v>
      </c>
      <c r="G17" s="12">
        <v>0</v>
      </c>
      <c r="H17" s="12">
        <v>1</v>
      </c>
      <c r="I17" s="12">
        <v>0</v>
      </c>
      <c r="J17" s="53">
        <f>G17+F17+(D17*E17)</f>
        <v>0</v>
      </c>
      <c r="K17" s="53">
        <f>J17*I17*H17</f>
        <v>0</v>
      </c>
      <c r="L17" s="13"/>
    </row>
    <row r="18" spans="1:12" s="2" customFormat="1" ht="18" customHeight="1">
      <c r="A18" s="14" t="s">
        <v>22</v>
      </c>
      <c r="B18" s="10" t="s">
        <v>4</v>
      </c>
      <c r="C18" s="10"/>
      <c r="D18" s="15">
        <v>0</v>
      </c>
      <c r="E18" s="40">
        <v>40799</v>
      </c>
      <c r="F18" s="12"/>
      <c r="G18" s="12">
        <v>500000</v>
      </c>
      <c r="H18" s="12">
        <v>1</v>
      </c>
      <c r="I18" s="12">
        <v>10</v>
      </c>
      <c r="J18" s="53">
        <f>G18+F18+(D18*E18)</f>
        <v>500000</v>
      </c>
      <c r="K18" s="53">
        <f>J18*I18*H18</f>
        <v>5000000</v>
      </c>
      <c r="L18" s="13"/>
    </row>
    <row r="19" spans="1:12" s="2" customFormat="1" ht="69.75" customHeight="1">
      <c r="A19" s="16">
        <v>4</v>
      </c>
      <c r="B19" s="10" t="s">
        <v>33</v>
      </c>
      <c r="C19" s="10"/>
      <c r="D19" s="15"/>
      <c r="E19" s="40">
        <v>40799</v>
      </c>
      <c r="F19" s="12">
        <v>0</v>
      </c>
      <c r="G19" s="12">
        <v>0</v>
      </c>
      <c r="H19" s="12">
        <v>1</v>
      </c>
      <c r="I19" s="12">
        <v>0</v>
      </c>
      <c r="J19" s="12">
        <v>0</v>
      </c>
      <c r="K19" s="12">
        <v>0</v>
      </c>
      <c r="L19" s="13"/>
    </row>
    <row r="20" spans="1:12" s="2" customFormat="1" ht="22.5" customHeight="1">
      <c r="A20" s="16"/>
      <c r="B20" s="42"/>
      <c r="C20" s="10" t="s">
        <v>19</v>
      </c>
      <c r="D20" s="15"/>
      <c r="E20" s="40">
        <v>40799</v>
      </c>
      <c r="F20" s="12">
        <v>0</v>
      </c>
      <c r="G20" s="12">
        <v>0</v>
      </c>
      <c r="H20" s="12">
        <v>1</v>
      </c>
      <c r="I20" s="12">
        <v>0</v>
      </c>
      <c r="J20" s="53">
        <f t="shared" si="0"/>
        <v>0</v>
      </c>
      <c r="K20" s="53">
        <f t="shared" si="1"/>
        <v>0</v>
      </c>
      <c r="L20" s="13"/>
    </row>
    <row r="21" spans="1:12" s="2" customFormat="1" ht="18" customHeight="1">
      <c r="A21" s="16"/>
      <c r="B21" s="10"/>
      <c r="C21" s="10" t="s">
        <v>24</v>
      </c>
      <c r="D21" s="15"/>
      <c r="E21" s="40">
        <v>40799</v>
      </c>
      <c r="F21" s="12">
        <v>0</v>
      </c>
      <c r="G21" s="12">
        <v>0</v>
      </c>
      <c r="H21" s="12">
        <v>1</v>
      </c>
      <c r="I21" s="12">
        <v>0</v>
      </c>
      <c r="J21" s="53">
        <f t="shared" si="0"/>
        <v>0</v>
      </c>
      <c r="K21" s="53">
        <f t="shared" si="1"/>
        <v>0</v>
      </c>
      <c r="L21" s="13"/>
    </row>
    <row r="22" spans="1:12" s="2" customFormat="1" ht="34.5" customHeight="1">
      <c r="A22" s="16">
        <v>5</v>
      </c>
      <c r="B22" s="10" t="s">
        <v>32</v>
      </c>
      <c r="C22" s="10"/>
      <c r="D22" s="15"/>
      <c r="E22" s="40">
        <v>40799</v>
      </c>
      <c r="F22" s="12">
        <v>0</v>
      </c>
      <c r="G22" s="12">
        <v>0</v>
      </c>
      <c r="H22" s="12">
        <v>1</v>
      </c>
      <c r="I22" s="12">
        <v>0</v>
      </c>
      <c r="J22" s="53">
        <f>G22+F22+(D22*E22)</f>
        <v>0</v>
      </c>
      <c r="K22" s="53">
        <f>J22*I22*H22</f>
        <v>0</v>
      </c>
      <c r="L22" s="13"/>
    </row>
    <row r="23" spans="1:12" s="2" customFormat="1" ht="15.75">
      <c r="A23" s="16">
        <v>6</v>
      </c>
      <c r="B23" s="9" t="s">
        <v>9</v>
      </c>
      <c r="C23" s="10" t="s">
        <v>8</v>
      </c>
      <c r="D23" s="15">
        <v>2</v>
      </c>
      <c r="E23" s="40">
        <v>40799</v>
      </c>
      <c r="F23" s="12">
        <v>0</v>
      </c>
      <c r="G23" s="12">
        <v>0</v>
      </c>
      <c r="H23" s="12">
        <v>1</v>
      </c>
      <c r="I23" s="12">
        <v>10</v>
      </c>
      <c r="J23" s="53">
        <f t="shared" si="0"/>
        <v>81598</v>
      </c>
      <c r="K23" s="53">
        <f t="shared" si="1"/>
        <v>815980</v>
      </c>
      <c r="L23" s="13"/>
    </row>
    <row r="24" spans="1:12" s="2" customFormat="1" ht="18" customHeight="1">
      <c r="A24" s="17"/>
      <c r="B24" s="10"/>
      <c r="C24" s="10" t="s">
        <v>37</v>
      </c>
      <c r="D24" s="15">
        <v>1</v>
      </c>
      <c r="E24" s="40">
        <v>40799</v>
      </c>
      <c r="F24" s="12">
        <v>0</v>
      </c>
      <c r="G24" s="12">
        <v>8000</v>
      </c>
      <c r="H24" s="12">
        <v>1</v>
      </c>
      <c r="I24" s="12">
        <v>10</v>
      </c>
      <c r="J24" s="53">
        <f t="shared" si="0"/>
        <v>48799</v>
      </c>
      <c r="K24" s="53">
        <f t="shared" si="1"/>
        <v>487990</v>
      </c>
      <c r="L24" s="13"/>
    </row>
    <row r="25" spans="1:12" s="2" customFormat="1" ht="18" customHeight="1">
      <c r="A25" s="17"/>
      <c r="B25" s="10"/>
      <c r="C25" s="10" t="s">
        <v>20</v>
      </c>
      <c r="D25" s="15">
        <v>0.5</v>
      </c>
      <c r="E25" s="40">
        <v>40799</v>
      </c>
      <c r="F25" s="12">
        <v>0</v>
      </c>
      <c r="G25" s="12">
        <v>0</v>
      </c>
      <c r="H25" s="12">
        <v>1</v>
      </c>
      <c r="I25" s="12">
        <v>10</v>
      </c>
      <c r="J25" s="53">
        <f t="shared" si="0"/>
        <v>20399.5</v>
      </c>
      <c r="K25" s="53">
        <f t="shared" si="1"/>
        <v>203995</v>
      </c>
      <c r="L25" s="13"/>
    </row>
    <row r="26" spans="1:12" s="2" customFormat="1" ht="18" customHeight="1">
      <c r="A26" s="18"/>
      <c r="B26" s="10"/>
      <c r="C26" s="10" t="s">
        <v>6</v>
      </c>
      <c r="D26" s="15">
        <v>0</v>
      </c>
      <c r="E26" s="40">
        <v>40799</v>
      </c>
      <c r="F26" s="12">
        <v>0</v>
      </c>
      <c r="G26" s="12">
        <v>0</v>
      </c>
      <c r="H26" s="12">
        <v>1</v>
      </c>
      <c r="I26" s="12">
        <v>0</v>
      </c>
      <c r="J26" s="53">
        <f t="shared" si="0"/>
        <v>0</v>
      </c>
      <c r="K26" s="53">
        <f t="shared" si="1"/>
        <v>0</v>
      </c>
      <c r="L26" s="13"/>
    </row>
    <row r="27" spans="1:12" s="2" customFormat="1" ht="19.5" customHeight="1" thickBot="1">
      <c r="A27" s="19"/>
      <c r="B27" s="121" t="s">
        <v>1</v>
      </c>
      <c r="C27" s="122"/>
      <c r="D27" s="20"/>
      <c r="E27" s="21"/>
      <c r="F27" s="21">
        <f>SUM(F11:F26)</f>
        <v>0</v>
      </c>
      <c r="G27" s="21">
        <f>SUM(G11:G26)</f>
        <v>519000</v>
      </c>
      <c r="H27" s="22"/>
      <c r="I27" s="21"/>
      <c r="J27" s="54">
        <f>SUM(J11:J26)</f>
        <v>947389.5</v>
      </c>
      <c r="K27" s="54">
        <f>SUM(K11:K26)</f>
        <v>9473895</v>
      </c>
      <c r="L27" s="23"/>
    </row>
    <row r="28" spans="1:12" s="2" customFormat="1" ht="19.5" customHeight="1">
      <c r="A28" s="26"/>
      <c r="B28" s="27"/>
      <c r="C28" s="27"/>
      <c r="D28" s="28"/>
      <c r="E28" s="29"/>
      <c r="F28" s="29"/>
      <c r="G28" s="29"/>
      <c r="H28" s="30"/>
      <c r="I28" s="29"/>
      <c r="J28" s="29"/>
      <c r="K28" s="29"/>
      <c r="L28" s="29"/>
    </row>
    <row r="29" spans="1:12" s="2" customFormat="1" ht="27.75" customHeight="1">
      <c r="A29" s="37" t="s">
        <v>11</v>
      </c>
      <c r="B29" s="120" t="s">
        <v>35</v>
      </c>
      <c r="C29" s="120"/>
      <c r="D29" s="120"/>
      <c r="E29" s="120"/>
      <c r="F29" s="120"/>
      <c r="G29" s="120"/>
      <c r="H29" s="120"/>
      <c r="I29" s="120"/>
      <c r="J29" s="120"/>
      <c r="K29" s="120"/>
      <c r="L29" s="120"/>
    </row>
    <row r="30" spans="1:12" s="2" customFormat="1" ht="19.5" customHeight="1" thickBot="1">
      <c r="A30" s="43"/>
      <c r="B30" s="41"/>
      <c r="C30" s="41"/>
      <c r="D30" s="44"/>
      <c r="E30" s="45"/>
      <c r="F30" s="41"/>
      <c r="G30" s="41"/>
      <c r="H30" s="41"/>
      <c r="I30" s="41"/>
      <c r="J30" s="41"/>
      <c r="K30" s="41"/>
      <c r="L30" s="41"/>
    </row>
    <row r="31" spans="1:12" s="2" customFormat="1" ht="110.25">
      <c r="A31" s="3" t="s">
        <v>0</v>
      </c>
      <c r="B31" s="4" t="s">
        <v>15</v>
      </c>
      <c r="C31" s="4" t="s">
        <v>17</v>
      </c>
      <c r="D31" s="5" t="s">
        <v>26</v>
      </c>
      <c r="E31" s="6" t="s">
        <v>27</v>
      </c>
      <c r="F31" s="7" t="s">
        <v>28</v>
      </c>
      <c r="G31" s="5" t="s">
        <v>29</v>
      </c>
      <c r="H31" s="5" t="s">
        <v>18</v>
      </c>
      <c r="I31" s="5" t="s">
        <v>16</v>
      </c>
      <c r="J31" s="52" t="s">
        <v>30</v>
      </c>
      <c r="K31" s="52" t="s">
        <v>31</v>
      </c>
      <c r="L31" s="25" t="s">
        <v>5</v>
      </c>
    </row>
    <row r="32" spans="1:12" s="2" customFormat="1" ht="18" customHeight="1">
      <c r="A32" s="8">
        <v>1</v>
      </c>
      <c r="B32" s="9" t="s">
        <v>2</v>
      </c>
      <c r="C32" s="10"/>
      <c r="D32" s="11"/>
      <c r="E32" s="40"/>
      <c r="F32" s="12"/>
      <c r="G32" s="12"/>
      <c r="H32" s="12"/>
      <c r="I32" s="12"/>
      <c r="J32" s="53"/>
      <c r="K32" s="53"/>
      <c r="L32" s="13"/>
    </row>
    <row r="33" spans="1:12" s="2" customFormat="1" ht="47.25" customHeight="1">
      <c r="A33" s="67" t="s">
        <v>14</v>
      </c>
      <c r="B33" s="65" t="s">
        <v>78</v>
      </c>
      <c r="C33" s="10" t="s">
        <v>54</v>
      </c>
      <c r="D33" s="15">
        <v>0</v>
      </c>
      <c r="E33" s="40">
        <v>40799</v>
      </c>
      <c r="F33" s="12">
        <v>0</v>
      </c>
      <c r="G33" s="12">
        <v>0</v>
      </c>
      <c r="H33" s="12">
        <v>0</v>
      </c>
      <c r="I33" s="12">
        <v>0</v>
      </c>
      <c r="J33" s="53">
        <f aca="true" t="shared" si="2" ref="J33:J39">G33+F33+(D33*E33)</f>
        <v>0</v>
      </c>
      <c r="K33" s="53">
        <f aca="true" t="shared" si="3" ref="K33:K39">J33*I33*H33</f>
        <v>0</v>
      </c>
      <c r="L33" s="13"/>
    </row>
    <row r="34" spans="1:12" s="2" customFormat="1" ht="18" customHeight="1">
      <c r="A34" s="8">
        <v>2</v>
      </c>
      <c r="B34" s="9" t="s">
        <v>7</v>
      </c>
      <c r="C34" s="10" t="s">
        <v>8</v>
      </c>
      <c r="D34" s="15">
        <v>0</v>
      </c>
      <c r="E34" s="40">
        <v>40799</v>
      </c>
      <c r="F34" s="12">
        <v>0</v>
      </c>
      <c r="G34" s="12">
        <v>0</v>
      </c>
      <c r="H34" s="12">
        <v>0</v>
      </c>
      <c r="I34" s="62">
        <v>0</v>
      </c>
      <c r="J34" s="53">
        <f t="shared" si="2"/>
        <v>0</v>
      </c>
      <c r="K34" s="53">
        <f t="shared" si="3"/>
        <v>0</v>
      </c>
      <c r="L34" s="13"/>
    </row>
    <row r="35" spans="1:12" s="2" customFormat="1" ht="18" customHeight="1">
      <c r="A35" s="16"/>
      <c r="B35" s="10"/>
      <c r="C35" s="10" t="s">
        <v>36</v>
      </c>
      <c r="D35" s="15">
        <v>0</v>
      </c>
      <c r="E35" s="40">
        <v>40799</v>
      </c>
      <c r="F35" s="12">
        <v>0</v>
      </c>
      <c r="G35" s="12">
        <v>0</v>
      </c>
      <c r="H35" s="12">
        <v>0</v>
      </c>
      <c r="I35" s="62">
        <v>0</v>
      </c>
      <c r="J35" s="53">
        <f t="shared" si="2"/>
        <v>0</v>
      </c>
      <c r="K35" s="53">
        <f t="shared" si="3"/>
        <v>0</v>
      </c>
      <c r="L35" s="13"/>
    </row>
    <row r="36" spans="1:12" s="2" customFormat="1" ht="18" customHeight="1">
      <c r="A36" s="16"/>
      <c r="B36" s="10"/>
      <c r="C36" s="10" t="s">
        <v>20</v>
      </c>
      <c r="D36" s="15">
        <v>0</v>
      </c>
      <c r="E36" s="40">
        <v>40799</v>
      </c>
      <c r="F36" s="12">
        <v>0</v>
      </c>
      <c r="G36" s="12">
        <v>0</v>
      </c>
      <c r="H36" s="12">
        <v>0</v>
      </c>
      <c r="I36" s="62">
        <v>0</v>
      </c>
      <c r="J36" s="53">
        <f t="shared" si="2"/>
        <v>0</v>
      </c>
      <c r="K36" s="53">
        <f t="shared" si="3"/>
        <v>0</v>
      </c>
      <c r="L36" s="13"/>
    </row>
    <row r="37" spans="1:12" s="2" customFormat="1" ht="31.5">
      <c r="A37" s="8">
        <v>3</v>
      </c>
      <c r="B37" s="9" t="s">
        <v>21</v>
      </c>
      <c r="C37" s="10"/>
      <c r="D37" s="15"/>
      <c r="E37" s="40">
        <v>40799</v>
      </c>
      <c r="F37" s="12">
        <v>0</v>
      </c>
      <c r="G37" s="12">
        <v>0</v>
      </c>
      <c r="H37" s="12">
        <v>0</v>
      </c>
      <c r="I37" s="12"/>
      <c r="J37" s="53">
        <f t="shared" si="2"/>
        <v>0</v>
      </c>
      <c r="K37" s="53">
        <f t="shared" si="3"/>
        <v>0</v>
      </c>
      <c r="L37" s="13"/>
    </row>
    <row r="38" spans="1:12" s="2" customFormat="1" ht="18" customHeight="1">
      <c r="A38" s="14" t="s">
        <v>23</v>
      </c>
      <c r="B38" s="10" t="s">
        <v>3</v>
      </c>
      <c r="C38" s="10"/>
      <c r="D38" s="15">
        <v>0</v>
      </c>
      <c r="E38" s="40">
        <v>40799</v>
      </c>
      <c r="F38" s="12">
        <v>0</v>
      </c>
      <c r="G38" s="12">
        <v>0</v>
      </c>
      <c r="H38" s="12">
        <v>0</v>
      </c>
      <c r="I38" s="12">
        <v>0</v>
      </c>
      <c r="J38" s="53">
        <f t="shared" si="2"/>
        <v>0</v>
      </c>
      <c r="K38" s="53">
        <f t="shared" si="3"/>
        <v>0</v>
      </c>
      <c r="L38" s="13"/>
    </row>
    <row r="39" spans="1:12" s="2" customFormat="1" ht="18" customHeight="1">
      <c r="A39" s="14" t="s">
        <v>22</v>
      </c>
      <c r="B39" s="10" t="s">
        <v>4</v>
      </c>
      <c r="C39" s="10"/>
      <c r="D39" s="15">
        <v>0</v>
      </c>
      <c r="E39" s="40">
        <v>40799</v>
      </c>
      <c r="F39" s="12"/>
      <c r="G39" s="12">
        <v>0</v>
      </c>
      <c r="H39" s="12">
        <v>0</v>
      </c>
      <c r="I39" s="12">
        <v>0</v>
      </c>
      <c r="J39" s="53">
        <f t="shared" si="2"/>
        <v>0</v>
      </c>
      <c r="K39" s="53">
        <f t="shared" si="3"/>
        <v>0</v>
      </c>
      <c r="L39" s="13"/>
    </row>
    <row r="40" spans="1:12" s="2" customFormat="1" ht="69.75" customHeight="1">
      <c r="A40" s="16">
        <v>4</v>
      </c>
      <c r="B40" s="10" t="s">
        <v>33</v>
      </c>
      <c r="C40" s="10"/>
      <c r="D40" s="15"/>
      <c r="E40" s="40">
        <v>40799</v>
      </c>
      <c r="F40" s="12">
        <v>0</v>
      </c>
      <c r="G40" s="12">
        <v>0</v>
      </c>
      <c r="H40" s="12">
        <v>0</v>
      </c>
      <c r="I40" s="12">
        <v>0</v>
      </c>
      <c r="J40" s="12">
        <v>0</v>
      </c>
      <c r="K40" s="12">
        <v>0</v>
      </c>
      <c r="L40" s="13"/>
    </row>
    <row r="41" spans="1:12" s="2" customFormat="1" ht="22.5" customHeight="1">
      <c r="A41" s="16"/>
      <c r="B41" s="42"/>
      <c r="C41" s="10" t="s">
        <v>19</v>
      </c>
      <c r="D41" s="15"/>
      <c r="E41" s="40">
        <v>40799</v>
      </c>
      <c r="F41" s="12">
        <v>0</v>
      </c>
      <c r="G41" s="12">
        <v>0</v>
      </c>
      <c r="H41" s="12">
        <v>0</v>
      </c>
      <c r="I41" s="12">
        <v>0</v>
      </c>
      <c r="J41" s="53">
        <f aca="true" t="shared" si="4" ref="J41:J47">G41+F41+(D41*E41)</f>
        <v>0</v>
      </c>
      <c r="K41" s="53">
        <f aca="true" t="shared" si="5" ref="K41:K47">J41*I41*H41</f>
        <v>0</v>
      </c>
      <c r="L41" s="13"/>
    </row>
    <row r="42" spans="1:12" s="2" customFormat="1" ht="18" customHeight="1">
      <c r="A42" s="16"/>
      <c r="B42" s="10"/>
      <c r="C42" s="10" t="s">
        <v>24</v>
      </c>
      <c r="D42" s="15"/>
      <c r="E42" s="40">
        <v>40799</v>
      </c>
      <c r="F42" s="12">
        <v>0</v>
      </c>
      <c r="G42" s="12">
        <v>0</v>
      </c>
      <c r="H42" s="12">
        <v>0</v>
      </c>
      <c r="I42" s="12">
        <v>0</v>
      </c>
      <c r="J42" s="53">
        <f t="shared" si="4"/>
        <v>0</v>
      </c>
      <c r="K42" s="53">
        <f t="shared" si="5"/>
        <v>0</v>
      </c>
      <c r="L42" s="13"/>
    </row>
    <row r="43" spans="1:12" s="2" customFormat="1" ht="34.5" customHeight="1">
      <c r="A43" s="16">
        <v>5</v>
      </c>
      <c r="B43" s="10" t="s">
        <v>32</v>
      </c>
      <c r="C43" s="10"/>
      <c r="D43" s="15"/>
      <c r="E43" s="40">
        <v>40799</v>
      </c>
      <c r="F43" s="12">
        <v>0</v>
      </c>
      <c r="G43" s="12">
        <v>0</v>
      </c>
      <c r="H43" s="12">
        <v>0</v>
      </c>
      <c r="I43" s="12">
        <v>0</v>
      </c>
      <c r="J43" s="53">
        <f t="shared" si="4"/>
        <v>0</v>
      </c>
      <c r="K43" s="53">
        <f t="shared" si="5"/>
        <v>0</v>
      </c>
      <c r="L43" s="13"/>
    </row>
    <row r="44" spans="1:12" s="2" customFormat="1" ht="15.75">
      <c r="A44" s="16">
        <v>6</v>
      </c>
      <c r="B44" s="9" t="s">
        <v>9</v>
      </c>
      <c r="C44" s="10" t="s">
        <v>8</v>
      </c>
      <c r="D44" s="15">
        <v>0</v>
      </c>
      <c r="E44" s="40">
        <v>40799</v>
      </c>
      <c r="F44" s="12">
        <v>0</v>
      </c>
      <c r="G44" s="12">
        <v>0</v>
      </c>
      <c r="H44" s="12">
        <v>0</v>
      </c>
      <c r="I44" s="12">
        <v>0</v>
      </c>
      <c r="J44" s="53">
        <f t="shared" si="4"/>
        <v>0</v>
      </c>
      <c r="K44" s="53">
        <f t="shared" si="5"/>
        <v>0</v>
      </c>
      <c r="L44" s="13"/>
    </row>
    <row r="45" spans="1:12" s="2" customFormat="1" ht="18" customHeight="1">
      <c r="A45" s="17"/>
      <c r="B45" s="10"/>
      <c r="C45" s="10" t="s">
        <v>37</v>
      </c>
      <c r="D45" s="15">
        <v>0</v>
      </c>
      <c r="E45" s="40">
        <v>40799</v>
      </c>
      <c r="F45" s="12">
        <v>0</v>
      </c>
      <c r="G45" s="12">
        <v>0</v>
      </c>
      <c r="H45" s="12">
        <v>0</v>
      </c>
      <c r="I45" s="12">
        <v>0</v>
      </c>
      <c r="J45" s="53">
        <f t="shared" si="4"/>
        <v>0</v>
      </c>
      <c r="K45" s="53">
        <f t="shared" si="5"/>
        <v>0</v>
      </c>
      <c r="L45" s="13"/>
    </row>
    <row r="46" spans="1:12" s="2" customFormat="1" ht="18" customHeight="1">
      <c r="A46" s="17"/>
      <c r="B46" s="10"/>
      <c r="C46" s="10" t="s">
        <v>20</v>
      </c>
      <c r="D46" s="15">
        <v>0</v>
      </c>
      <c r="E46" s="40">
        <v>40799</v>
      </c>
      <c r="F46" s="12">
        <v>0</v>
      </c>
      <c r="G46" s="12">
        <v>0</v>
      </c>
      <c r="H46" s="12">
        <v>0</v>
      </c>
      <c r="I46" s="12">
        <v>0</v>
      </c>
      <c r="J46" s="53">
        <f t="shared" si="4"/>
        <v>0</v>
      </c>
      <c r="K46" s="53">
        <f t="shared" si="5"/>
        <v>0</v>
      </c>
      <c r="L46" s="13"/>
    </row>
    <row r="47" spans="1:12" s="2" customFormat="1" ht="18" customHeight="1">
      <c r="A47" s="18"/>
      <c r="B47" s="10"/>
      <c r="C47" s="10" t="s">
        <v>6</v>
      </c>
      <c r="D47" s="15">
        <v>0</v>
      </c>
      <c r="E47" s="40">
        <v>40799</v>
      </c>
      <c r="F47" s="12">
        <v>0</v>
      </c>
      <c r="G47" s="12">
        <v>0</v>
      </c>
      <c r="H47" s="12">
        <v>0</v>
      </c>
      <c r="I47" s="12">
        <v>0</v>
      </c>
      <c r="J47" s="53">
        <f t="shared" si="4"/>
        <v>0</v>
      </c>
      <c r="K47" s="53">
        <f t="shared" si="5"/>
        <v>0</v>
      </c>
      <c r="L47" s="13"/>
    </row>
    <row r="48" spans="1:12" s="2" customFormat="1" ht="19.5" customHeight="1" thickBot="1">
      <c r="A48" s="19"/>
      <c r="B48" s="121" t="s">
        <v>1</v>
      </c>
      <c r="C48" s="122"/>
      <c r="D48" s="20"/>
      <c r="E48" s="21"/>
      <c r="F48" s="21">
        <f>SUM(F32:F47)</f>
        <v>0</v>
      </c>
      <c r="G48" s="21">
        <f>SUM(G32:G47)</f>
        <v>0</v>
      </c>
      <c r="H48" s="22"/>
      <c r="I48" s="21"/>
      <c r="J48" s="54">
        <f>SUM(J32:J47)</f>
        <v>0</v>
      </c>
      <c r="K48" s="54">
        <f>SUM(K32:K47)</f>
        <v>0</v>
      </c>
      <c r="L48" s="23"/>
    </row>
    <row r="49" spans="1:12" s="2" customFormat="1" ht="19.5" customHeight="1">
      <c r="A49" s="26"/>
      <c r="B49" s="27"/>
      <c r="C49" s="27"/>
      <c r="D49" s="28"/>
      <c r="E49" s="29"/>
      <c r="F49" s="29"/>
      <c r="G49" s="29"/>
      <c r="H49" s="30"/>
      <c r="I49" s="29"/>
      <c r="J49" s="29"/>
      <c r="K49" s="29"/>
      <c r="L49" s="29"/>
    </row>
    <row r="50" spans="1:12" s="2" customFormat="1" ht="19.5" customHeight="1">
      <c r="A50" s="26"/>
      <c r="B50" s="27"/>
      <c r="C50" s="27"/>
      <c r="D50" s="28"/>
      <c r="E50" s="29"/>
      <c r="F50" s="29"/>
      <c r="G50" s="29"/>
      <c r="H50" s="30"/>
      <c r="I50" s="29"/>
      <c r="J50" s="29"/>
      <c r="K50" s="29"/>
      <c r="L50" s="29"/>
    </row>
    <row r="51" spans="1:12" s="2" customFormat="1" ht="19.5" customHeight="1">
      <c r="A51" s="26"/>
      <c r="B51" s="27"/>
      <c r="C51" s="27"/>
      <c r="D51" s="28"/>
      <c r="E51" s="29"/>
      <c r="F51" s="29"/>
      <c r="G51" s="29"/>
      <c r="H51" s="30"/>
      <c r="I51" s="29"/>
      <c r="J51" s="29"/>
      <c r="K51" s="29"/>
      <c r="L51" s="29"/>
    </row>
    <row r="52" spans="1:12" s="2" customFormat="1" ht="19.5" customHeight="1">
      <c r="A52" s="26"/>
      <c r="B52" s="27"/>
      <c r="C52" s="27"/>
      <c r="D52" s="28"/>
      <c r="E52" s="29"/>
      <c r="F52" s="29"/>
      <c r="G52" s="29"/>
      <c r="H52" s="30"/>
      <c r="I52" s="29"/>
      <c r="J52" s="29"/>
      <c r="K52" s="29"/>
      <c r="L52" s="29"/>
    </row>
    <row r="53" spans="1:12" s="2" customFormat="1" ht="19.5" customHeight="1">
      <c r="A53" s="26"/>
      <c r="B53" s="27"/>
      <c r="C53" s="27"/>
      <c r="D53" s="28"/>
      <c r="E53" s="29"/>
      <c r="F53" s="29"/>
      <c r="G53" s="29"/>
      <c r="H53" s="30"/>
      <c r="I53" s="29"/>
      <c r="J53" s="29"/>
      <c r="K53" s="29"/>
      <c r="L53" s="29"/>
    </row>
    <row r="54" spans="1:12" s="2" customFormat="1" ht="19.5" customHeight="1">
      <c r="A54" s="26"/>
      <c r="B54" s="27"/>
      <c r="C54" s="27"/>
      <c r="D54" s="28"/>
      <c r="E54" s="29"/>
      <c r="F54" s="29"/>
      <c r="G54" s="29"/>
      <c r="H54" s="30"/>
      <c r="I54" s="29"/>
      <c r="J54" s="29"/>
      <c r="K54" s="29"/>
      <c r="L54" s="29"/>
    </row>
    <row r="55" spans="1:12" s="2" customFormat="1" ht="19.5" customHeight="1">
      <c r="A55" s="26"/>
      <c r="B55" s="27"/>
      <c r="C55" s="27"/>
      <c r="D55" s="28"/>
      <c r="E55" s="29"/>
      <c r="F55" s="29"/>
      <c r="G55" s="29"/>
      <c r="H55" s="30"/>
      <c r="I55" s="29"/>
      <c r="J55" s="29"/>
      <c r="K55" s="29"/>
      <c r="L55" s="29"/>
    </row>
    <row r="56" spans="1:12" s="2" customFormat="1" ht="19.5" customHeight="1">
      <c r="A56" s="26"/>
      <c r="B56" s="27"/>
      <c r="C56" s="27"/>
      <c r="D56" s="28"/>
      <c r="E56" s="29"/>
      <c r="F56" s="29"/>
      <c r="G56" s="29"/>
      <c r="H56" s="30"/>
      <c r="I56" s="29"/>
      <c r="J56" s="29"/>
      <c r="K56" s="29"/>
      <c r="L56" s="29"/>
    </row>
    <row r="57" spans="1:12" s="2" customFormat="1" ht="19.5" customHeight="1">
      <c r="A57" s="26"/>
      <c r="B57" s="27"/>
      <c r="C57" s="27"/>
      <c r="D57" s="28"/>
      <c r="E57" s="29"/>
      <c r="F57" s="29"/>
      <c r="G57" s="29"/>
      <c r="H57" s="30"/>
      <c r="I57" s="29"/>
      <c r="J57" s="29"/>
      <c r="K57" s="29"/>
      <c r="L57" s="29"/>
    </row>
    <row r="58" spans="1:12" s="2" customFormat="1" ht="29.25" customHeight="1">
      <c r="A58" s="37" t="s">
        <v>13</v>
      </c>
      <c r="B58" s="120" t="s">
        <v>25</v>
      </c>
      <c r="C58" s="120"/>
      <c r="D58" s="120"/>
      <c r="E58" s="120"/>
      <c r="F58" s="120"/>
      <c r="G58" s="120"/>
      <c r="H58" s="120"/>
      <c r="I58" s="120"/>
      <c r="J58" s="120"/>
      <c r="K58" s="120"/>
      <c r="L58" s="120"/>
    </row>
    <row r="59" spans="1:12" s="24" customFormat="1" ht="15.75">
      <c r="A59" s="46"/>
      <c r="B59" s="46"/>
      <c r="C59" s="46"/>
      <c r="D59" s="46"/>
      <c r="E59" s="46"/>
      <c r="F59" s="46"/>
      <c r="G59" s="46"/>
      <c r="H59" s="46"/>
      <c r="I59" s="46"/>
      <c r="J59" s="46"/>
      <c r="K59" s="46"/>
      <c r="L59" s="46"/>
    </row>
    <row r="60" spans="1:12" s="24" customFormat="1" ht="15.75">
      <c r="A60" s="46"/>
      <c r="B60" s="46"/>
      <c r="C60" s="46"/>
      <c r="D60" s="46"/>
      <c r="E60" s="46"/>
      <c r="F60" s="46"/>
      <c r="G60" s="46"/>
      <c r="H60" s="46"/>
      <c r="I60" s="46"/>
      <c r="J60" s="46"/>
      <c r="K60" s="46"/>
      <c r="L60" s="46"/>
    </row>
    <row r="61" spans="1:12" s="24" customFormat="1" ht="15.75">
      <c r="A61" s="46"/>
      <c r="B61" s="46"/>
      <c r="C61" s="46"/>
      <c r="D61" s="46"/>
      <c r="E61" s="46"/>
      <c r="F61" s="46"/>
      <c r="G61" s="46"/>
      <c r="H61" s="46"/>
      <c r="I61" s="46"/>
      <c r="J61" s="46"/>
      <c r="K61" s="46"/>
      <c r="L61" s="46"/>
    </row>
    <row r="62" spans="1:12" s="24" customFormat="1" ht="15.75">
      <c r="A62" s="46"/>
      <c r="B62" s="46"/>
      <c r="C62" s="46"/>
      <c r="D62" s="46"/>
      <c r="E62" s="46"/>
      <c r="F62" s="46"/>
      <c r="G62" s="46"/>
      <c r="H62" s="46"/>
      <c r="I62" s="46"/>
      <c r="J62" s="46"/>
      <c r="K62" s="46"/>
      <c r="L62" s="46"/>
    </row>
    <row r="63" spans="1:12" s="24" customFormat="1" ht="15.75">
      <c r="A63" s="46"/>
      <c r="B63" s="46"/>
      <c r="C63" s="46"/>
      <c r="D63" s="46"/>
      <c r="E63" s="46"/>
      <c r="F63" s="46"/>
      <c r="G63" s="46"/>
      <c r="H63" s="46"/>
      <c r="I63" s="46"/>
      <c r="J63" s="46"/>
      <c r="K63" s="46"/>
      <c r="L63" s="46"/>
    </row>
    <row r="64" spans="1:12" s="24" customFormat="1" ht="15.75">
      <c r="A64" s="46"/>
      <c r="B64" s="46"/>
      <c r="C64" s="46"/>
      <c r="D64" s="46"/>
      <c r="E64" s="46"/>
      <c r="F64" s="46"/>
      <c r="G64" s="46"/>
      <c r="H64" s="46"/>
      <c r="I64" s="46"/>
      <c r="J64" s="46"/>
      <c r="K64" s="46"/>
      <c r="L64" s="46"/>
    </row>
    <row r="65" spans="1:12" s="24" customFormat="1" ht="15.75">
      <c r="A65" s="46"/>
      <c r="B65" s="46"/>
      <c r="C65" s="46"/>
      <c r="D65" s="46"/>
      <c r="E65" s="46"/>
      <c r="F65" s="46"/>
      <c r="G65" s="46"/>
      <c r="H65" s="46"/>
      <c r="I65" s="46"/>
      <c r="J65" s="46"/>
      <c r="K65" s="46"/>
      <c r="L65" s="46"/>
    </row>
    <row r="66" spans="1:12" s="24" customFormat="1" ht="15.75">
      <c r="A66" s="46"/>
      <c r="B66" s="46"/>
      <c r="C66" s="46"/>
      <c r="D66" s="46"/>
      <c r="E66" s="46"/>
      <c r="F66" s="46"/>
      <c r="G66" s="46"/>
      <c r="H66" s="46"/>
      <c r="I66" s="46"/>
      <c r="J66" s="46"/>
      <c r="K66" s="46"/>
      <c r="L66" s="46"/>
    </row>
    <row r="67" spans="1:12" s="24" customFormat="1" ht="15.75">
      <c r="A67" s="46"/>
      <c r="B67" s="46"/>
      <c r="C67" s="46"/>
      <c r="D67" s="46"/>
      <c r="E67" s="46"/>
      <c r="F67" s="46"/>
      <c r="G67" s="46"/>
      <c r="H67" s="46"/>
      <c r="I67" s="46"/>
      <c r="J67" s="46"/>
      <c r="K67" s="46"/>
      <c r="L67" s="46"/>
    </row>
    <row r="68" spans="1:12" s="24" customFormat="1" ht="15.75">
      <c r="A68" s="46"/>
      <c r="B68" s="46"/>
      <c r="C68" s="46"/>
      <c r="D68" s="46"/>
      <c r="E68" s="46"/>
      <c r="F68" s="46"/>
      <c r="G68" s="46"/>
      <c r="H68" s="46"/>
      <c r="I68" s="46"/>
      <c r="J68" s="46"/>
      <c r="K68" s="46"/>
      <c r="L68" s="46"/>
    </row>
    <row r="69" spans="1:12" s="24" customFormat="1" ht="15.75">
      <c r="A69" s="46"/>
      <c r="B69" s="46"/>
      <c r="C69" s="46"/>
      <c r="D69" s="46"/>
      <c r="E69" s="46"/>
      <c r="F69" s="46"/>
      <c r="G69" s="46"/>
      <c r="H69" s="46"/>
      <c r="I69" s="46"/>
      <c r="J69" s="46"/>
      <c r="K69" s="46"/>
      <c r="L69" s="46"/>
    </row>
    <row r="70" spans="1:12" s="24" customFormat="1" ht="15.75">
      <c r="A70" s="46"/>
      <c r="B70" s="46"/>
      <c r="C70" s="46"/>
      <c r="D70" s="46"/>
      <c r="E70" s="46"/>
      <c r="F70" s="46"/>
      <c r="G70" s="46"/>
      <c r="H70" s="46"/>
      <c r="I70" s="46"/>
      <c r="J70" s="46"/>
      <c r="K70" s="46"/>
      <c r="L70" s="46"/>
    </row>
    <row r="71" spans="1:12" s="24" customFormat="1" ht="15.75">
      <c r="A71" s="46"/>
      <c r="B71" s="46"/>
      <c r="C71" s="46"/>
      <c r="D71" s="46"/>
      <c r="E71" s="46"/>
      <c r="F71" s="46"/>
      <c r="G71" s="46"/>
      <c r="H71" s="46"/>
      <c r="I71" s="46"/>
      <c r="J71" s="46"/>
      <c r="K71" s="46"/>
      <c r="L71" s="46"/>
    </row>
    <row r="72" spans="1:12" s="24" customFormat="1" ht="15.75">
      <c r="A72" s="46"/>
      <c r="B72" s="46"/>
      <c r="C72" s="46"/>
      <c r="D72" s="46"/>
      <c r="E72" s="46"/>
      <c r="F72" s="46"/>
      <c r="G72" s="46"/>
      <c r="H72" s="46"/>
      <c r="I72" s="46"/>
      <c r="J72" s="46"/>
      <c r="K72" s="46"/>
      <c r="L72" s="46"/>
    </row>
    <row r="73" spans="1:12" s="24" customFormat="1" ht="15.75">
      <c r="A73" s="46"/>
      <c r="B73" s="46"/>
      <c r="C73" s="46"/>
      <c r="D73" s="46"/>
      <c r="E73" s="46"/>
      <c r="F73" s="46"/>
      <c r="G73" s="46"/>
      <c r="H73" s="46"/>
      <c r="I73" s="46"/>
      <c r="J73" s="46"/>
      <c r="K73" s="46"/>
      <c r="L73" s="46"/>
    </row>
    <row r="74" spans="1:12" s="24" customFormat="1" ht="15.75">
      <c r="A74" s="46"/>
      <c r="B74" s="46"/>
      <c r="C74" s="46"/>
      <c r="D74" s="46"/>
      <c r="E74" s="46"/>
      <c r="F74" s="46"/>
      <c r="G74" s="46"/>
      <c r="H74" s="46"/>
      <c r="I74" s="46"/>
      <c r="J74" s="46"/>
      <c r="K74" s="46"/>
      <c r="L74" s="46"/>
    </row>
    <row r="75" spans="1:12" s="24" customFormat="1" ht="15.75">
      <c r="A75" s="46"/>
      <c r="B75" s="46"/>
      <c r="C75" s="46"/>
      <c r="D75" s="46"/>
      <c r="E75" s="46"/>
      <c r="F75" s="46"/>
      <c r="G75" s="46"/>
      <c r="H75" s="46"/>
      <c r="I75" s="46"/>
      <c r="J75" s="46"/>
      <c r="K75" s="46"/>
      <c r="L75" s="46"/>
    </row>
    <row r="76" spans="1:12" s="24" customFormat="1" ht="15.75">
      <c r="A76" s="46"/>
      <c r="B76" s="46"/>
      <c r="C76" s="46"/>
      <c r="D76" s="46"/>
      <c r="E76" s="46"/>
      <c r="F76" s="46"/>
      <c r="G76" s="46"/>
      <c r="H76" s="46"/>
      <c r="I76" s="46"/>
      <c r="J76" s="46"/>
      <c r="K76" s="47"/>
      <c r="L76" s="47"/>
    </row>
    <row r="77" spans="1:12" s="24" customFormat="1" ht="15.75">
      <c r="A77" s="46"/>
      <c r="B77" s="46"/>
      <c r="C77" s="46"/>
      <c r="D77" s="46"/>
      <c r="E77" s="46"/>
      <c r="F77" s="46"/>
      <c r="G77" s="46"/>
      <c r="H77" s="46"/>
      <c r="I77" s="46"/>
      <c r="J77" s="46"/>
      <c r="K77" s="47"/>
      <c r="L77" s="47"/>
    </row>
    <row r="78" spans="1:12" s="24" customFormat="1" ht="15.75">
      <c r="A78" s="46"/>
      <c r="B78" s="46"/>
      <c r="C78" s="46"/>
      <c r="D78" s="46"/>
      <c r="E78" s="46"/>
      <c r="F78" s="46"/>
      <c r="G78" s="46"/>
      <c r="H78" s="46"/>
      <c r="I78" s="46"/>
      <c r="J78" s="46"/>
      <c r="K78" s="47"/>
      <c r="L78" s="47"/>
    </row>
    <row r="79" spans="1:12" s="24" customFormat="1" ht="15.75">
      <c r="A79" s="46"/>
      <c r="B79" s="46"/>
      <c r="C79" s="46"/>
      <c r="D79" s="46"/>
      <c r="E79" s="46"/>
      <c r="F79" s="46"/>
      <c r="G79" s="46"/>
      <c r="H79" s="46"/>
      <c r="I79" s="46"/>
      <c r="J79" s="46"/>
      <c r="K79" s="47"/>
      <c r="L79" s="47"/>
    </row>
    <row r="80" spans="1:12" s="24" customFormat="1" ht="15.75">
      <c r="A80" s="46"/>
      <c r="B80" s="46"/>
      <c r="C80" s="46"/>
      <c r="D80" s="46"/>
      <c r="E80" s="46"/>
      <c r="F80" s="46"/>
      <c r="G80" s="46"/>
      <c r="H80" s="46"/>
      <c r="I80" s="46"/>
      <c r="J80" s="46"/>
      <c r="K80" s="47"/>
      <c r="L80" s="47"/>
    </row>
    <row r="81" spans="1:12" s="24" customFormat="1" ht="15.75">
      <c r="A81" s="46"/>
      <c r="B81" s="46"/>
      <c r="C81" s="46"/>
      <c r="D81" s="46"/>
      <c r="E81" s="46"/>
      <c r="F81" s="46"/>
      <c r="G81" s="46"/>
      <c r="H81" s="46"/>
      <c r="I81" s="46"/>
      <c r="J81" s="46"/>
      <c r="K81" s="47"/>
      <c r="L81" s="47"/>
    </row>
    <row r="82" spans="1:12" s="24" customFormat="1" ht="15.75">
      <c r="A82" s="46"/>
      <c r="B82" s="46"/>
      <c r="C82" s="46"/>
      <c r="D82" s="46"/>
      <c r="E82" s="46"/>
      <c r="F82" s="46"/>
      <c r="G82" s="46"/>
      <c r="H82" s="46"/>
      <c r="I82" s="46"/>
      <c r="J82" s="46"/>
      <c r="K82" s="47"/>
      <c r="L82" s="47"/>
    </row>
    <row r="83" spans="1:12" s="24" customFormat="1" ht="15.75">
      <c r="A83" s="46"/>
      <c r="B83" s="46"/>
      <c r="C83" s="46"/>
      <c r="D83" s="46"/>
      <c r="E83" s="46"/>
      <c r="F83" s="46"/>
      <c r="G83" s="46"/>
      <c r="H83" s="46"/>
      <c r="I83" s="46"/>
      <c r="J83" s="46"/>
      <c r="K83" s="47"/>
      <c r="L83" s="47"/>
    </row>
    <row r="84" spans="1:12" s="24" customFormat="1" ht="15.75">
      <c r="A84" s="46"/>
      <c r="B84" s="46"/>
      <c r="C84" s="46"/>
      <c r="D84" s="46"/>
      <c r="E84" s="46"/>
      <c r="F84" s="46"/>
      <c r="G84" s="46"/>
      <c r="H84" s="46"/>
      <c r="I84" s="46"/>
      <c r="J84" s="46"/>
      <c r="K84" s="47"/>
      <c r="L84" s="47"/>
    </row>
    <row r="85" spans="1:12" s="24" customFormat="1" ht="15.75">
      <c r="A85" s="46"/>
      <c r="B85" s="46"/>
      <c r="C85" s="46"/>
      <c r="D85" s="46"/>
      <c r="E85" s="46"/>
      <c r="F85" s="46"/>
      <c r="G85" s="46"/>
      <c r="H85" s="46"/>
      <c r="I85" s="46"/>
      <c r="J85" s="46"/>
      <c r="K85" s="55"/>
      <c r="L85" s="55"/>
    </row>
    <row r="86" spans="1:12" s="24" customFormat="1" ht="15.75">
      <c r="A86" s="46"/>
      <c r="B86" s="46"/>
      <c r="C86" s="46"/>
      <c r="D86" s="46"/>
      <c r="E86" s="46"/>
      <c r="F86" s="46"/>
      <c r="G86" s="46"/>
      <c r="H86" s="46"/>
      <c r="I86" s="46"/>
      <c r="J86" s="46"/>
      <c r="K86" s="56">
        <f>$K$27</f>
        <v>9473895</v>
      </c>
      <c r="L86" s="55"/>
    </row>
    <row r="87" spans="1:12" s="24" customFormat="1" ht="15.75">
      <c r="A87" s="46"/>
      <c r="B87" s="46"/>
      <c r="C87" s="46"/>
      <c r="D87" s="46"/>
      <c r="E87" s="46"/>
      <c r="F87" s="46"/>
      <c r="G87" s="46"/>
      <c r="H87" s="46"/>
      <c r="I87" s="46"/>
      <c r="J87" s="46"/>
      <c r="K87" s="56">
        <f>$K$44</f>
        <v>0</v>
      </c>
      <c r="L87" s="57"/>
    </row>
    <row r="88" spans="1:12" s="24" customFormat="1" ht="15.75">
      <c r="A88" s="46"/>
      <c r="B88" s="46"/>
      <c r="C88" s="46"/>
      <c r="D88" s="46"/>
      <c r="E88" s="46"/>
      <c r="F88" s="46"/>
      <c r="G88" s="46"/>
      <c r="H88" s="46"/>
      <c r="I88" s="46"/>
      <c r="J88" s="46"/>
      <c r="K88" s="56">
        <f>K86-K87</f>
        <v>9473895</v>
      </c>
      <c r="L88" s="57">
        <f>K88/K86*100%</f>
        <v>1</v>
      </c>
    </row>
    <row r="89" spans="1:12" s="24" customFormat="1" ht="15.75">
      <c r="A89" s="46"/>
      <c r="B89" s="46"/>
      <c r="C89" s="46"/>
      <c r="D89" s="46"/>
      <c r="E89" s="46"/>
      <c r="F89" s="46"/>
      <c r="G89" s="46"/>
      <c r="H89" s="46"/>
      <c r="I89" s="46"/>
      <c r="J89" s="46"/>
      <c r="K89" s="55"/>
      <c r="L89" s="57">
        <f>K87/K86*100%</f>
        <v>0</v>
      </c>
    </row>
    <row r="90" spans="1:12" s="24" customFormat="1" ht="15.75">
      <c r="A90" s="46"/>
      <c r="B90" s="48"/>
      <c r="C90" s="46"/>
      <c r="D90" s="46"/>
      <c r="E90" s="46"/>
      <c r="F90" s="46"/>
      <c r="G90" s="46"/>
      <c r="H90" s="46"/>
      <c r="I90" s="46"/>
      <c r="J90" s="46"/>
      <c r="K90" s="49"/>
      <c r="L90" s="49"/>
    </row>
    <row r="91" spans="1:12" s="2" customFormat="1" ht="19.5" customHeight="1">
      <c r="A91" s="43"/>
      <c r="B91" s="50"/>
      <c r="C91" s="51"/>
      <c r="D91" s="51"/>
      <c r="E91" s="51"/>
      <c r="F91" s="51"/>
      <c r="G91" s="41"/>
      <c r="H91" s="41"/>
      <c r="I91" s="41"/>
      <c r="J91" s="41"/>
      <c r="K91" s="41"/>
      <c r="L91" s="41"/>
    </row>
  </sheetData>
  <sheetProtection selectLockedCells="1" selectUnlockedCells="1"/>
  <mergeCells count="11">
    <mergeCell ref="B8:K8"/>
    <mergeCell ref="B27:C27"/>
    <mergeCell ref="B29:L29"/>
    <mergeCell ref="B48:C48"/>
    <mergeCell ref="B58:L58"/>
    <mergeCell ref="B7:K7"/>
    <mergeCell ref="B1:K1"/>
    <mergeCell ref="B2:K2"/>
    <mergeCell ref="A4:C5"/>
    <mergeCell ref="I4:K5"/>
    <mergeCell ref="B6:K6"/>
  </mergeCells>
  <printOptions horizontalCentered="1" verticalCentered="1"/>
  <pageMargins left="0.196850393700787" right="0.236220472440945" top="0.275590551181102" bottom="0.31496062992126" header="0.275590551181102" footer="0.31496062992126"/>
  <pageSetup horizontalDpi="300" verticalDpi="300" orientation="landscape" paperSize="9" r:id="rId2"/>
  <headerFooter>
    <oddFooter xml:space="preserve">&amp;R&amp;".VnTime,Regular"&amp;14&amp;P      </oddFooter>
  </headerFooter>
  <drawing r:id="rId1"/>
</worksheet>
</file>

<file path=xl/worksheets/sheet4.xml><?xml version="1.0" encoding="utf-8"?>
<worksheet xmlns="http://schemas.openxmlformats.org/spreadsheetml/2006/main" xmlns:r="http://schemas.openxmlformats.org/officeDocument/2006/relationships">
  <dimension ref="A1:L105"/>
  <sheetViews>
    <sheetView zoomScale="115" zoomScaleNormal="115" zoomScaleSheetLayoutView="90" zoomScalePageLayoutView="0" workbookViewId="0" topLeftCell="A22">
      <selection activeCell="B7" sqref="B7:K7"/>
    </sheetView>
  </sheetViews>
  <sheetFormatPr defaultColWidth="9.140625" defaultRowHeight="19.5" customHeight="1"/>
  <cols>
    <col min="1" max="1" width="6.8515625" style="31" customWidth="1"/>
    <col min="2" max="2" width="24.00390625" style="32" customWidth="1"/>
    <col min="3" max="3" width="20.28125" style="32" customWidth="1"/>
    <col min="4" max="4" width="7.421875" style="34" customWidth="1"/>
    <col min="5" max="5" width="8.140625" style="35" customWidth="1"/>
    <col min="6" max="6" width="9.00390625" style="32" customWidth="1"/>
    <col min="7" max="7" width="10.421875" style="32" customWidth="1"/>
    <col min="8" max="8" width="7.421875" style="32" customWidth="1"/>
    <col min="9" max="9" width="8.00390625" style="32" customWidth="1"/>
    <col min="10" max="10" width="11.421875" style="32" customWidth="1"/>
    <col min="11" max="11" width="15.57421875" style="32" customWidth="1"/>
    <col min="12" max="12" width="14.140625" style="32" customWidth="1"/>
    <col min="13" max="16384" width="9.140625" style="1" customWidth="1"/>
  </cols>
  <sheetData>
    <row r="1" spans="2:11" ht="19.5" customHeight="1">
      <c r="B1" s="129"/>
      <c r="C1" s="129"/>
      <c r="D1" s="129"/>
      <c r="E1" s="129"/>
      <c r="F1" s="129"/>
      <c r="G1" s="129"/>
      <c r="H1" s="129"/>
      <c r="I1" s="129"/>
      <c r="J1" s="129"/>
      <c r="K1" s="129"/>
    </row>
    <row r="2" spans="2:11" ht="19.5" customHeight="1">
      <c r="B2" s="130" t="s">
        <v>58</v>
      </c>
      <c r="C2" s="130"/>
      <c r="D2" s="130"/>
      <c r="E2" s="130"/>
      <c r="F2" s="130"/>
      <c r="G2" s="130"/>
      <c r="H2" s="130"/>
      <c r="I2" s="130"/>
      <c r="J2" s="130"/>
      <c r="K2" s="130"/>
    </row>
    <row r="3" ht="13.5" customHeight="1">
      <c r="B3" s="33"/>
    </row>
    <row r="4" spans="1:12" ht="15" customHeight="1">
      <c r="A4" s="128" t="s">
        <v>39</v>
      </c>
      <c r="B4" s="128"/>
      <c r="C4" s="128"/>
      <c r="I4" s="123" t="s">
        <v>38</v>
      </c>
      <c r="J4" s="123"/>
      <c r="K4" s="123"/>
      <c r="L4" s="36"/>
    </row>
    <row r="5" spans="1:12" ht="11.25" customHeight="1">
      <c r="A5" s="128"/>
      <c r="B5" s="128"/>
      <c r="C5" s="128"/>
      <c r="I5" s="123"/>
      <c r="J5" s="123"/>
      <c r="K5" s="123"/>
      <c r="L5" s="36"/>
    </row>
    <row r="6" spans="2:11" ht="16.5" customHeight="1">
      <c r="B6" s="130" t="s">
        <v>12</v>
      </c>
      <c r="C6" s="130"/>
      <c r="D6" s="130"/>
      <c r="E6" s="130"/>
      <c r="F6" s="130"/>
      <c r="G6" s="130"/>
      <c r="H6" s="130"/>
      <c r="I6" s="130"/>
      <c r="J6" s="130"/>
      <c r="K6" s="130"/>
    </row>
    <row r="7" spans="1:12" s="2" customFormat="1" ht="27.75" customHeight="1">
      <c r="A7" s="37"/>
      <c r="B7" s="131" t="s">
        <v>154</v>
      </c>
      <c r="C7" s="131"/>
      <c r="D7" s="131"/>
      <c r="E7" s="131"/>
      <c r="F7" s="131"/>
      <c r="G7" s="131"/>
      <c r="H7" s="131"/>
      <c r="I7" s="131"/>
      <c r="J7" s="131"/>
      <c r="K7" s="131"/>
      <c r="L7" s="38"/>
    </row>
    <row r="8" spans="1:12" s="2" customFormat="1" ht="19.5" customHeight="1">
      <c r="A8" s="37" t="s">
        <v>10</v>
      </c>
      <c r="B8" s="120" t="s">
        <v>34</v>
      </c>
      <c r="C8" s="120"/>
      <c r="D8" s="120"/>
      <c r="E8" s="120"/>
      <c r="F8" s="120"/>
      <c r="G8" s="120"/>
      <c r="H8" s="120"/>
      <c r="I8" s="120"/>
      <c r="J8" s="120"/>
      <c r="K8" s="120"/>
      <c r="L8" s="38"/>
    </row>
    <row r="9" spans="1:12" s="2" customFormat="1" ht="12" customHeight="1" thickBot="1">
      <c r="A9" s="37"/>
      <c r="B9" s="39"/>
      <c r="C9" s="39"/>
      <c r="D9" s="39"/>
      <c r="E9" s="39"/>
      <c r="F9" s="39"/>
      <c r="G9" s="39"/>
      <c r="H9" s="39"/>
      <c r="I9" s="39"/>
      <c r="J9" s="39"/>
      <c r="K9" s="39"/>
      <c r="L9" s="38"/>
    </row>
    <row r="10" spans="1:12" s="2" customFormat="1" ht="110.25">
      <c r="A10" s="3" t="s">
        <v>0</v>
      </c>
      <c r="B10" s="4" t="s">
        <v>15</v>
      </c>
      <c r="C10" s="4" t="s">
        <v>17</v>
      </c>
      <c r="D10" s="5" t="s">
        <v>26</v>
      </c>
      <c r="E10" s="6" t="s">
        <v>27</v>
      </c>
      <c r="F10" s="7" t="s">
        <v>28</v>
      </c>
      <c r="G10" s="5" t="s">
        <v>29</v>
      </c>
      <c r="H10" s="5" t="s">
        <v>18</v>
      </c>
      <c r="I10" s="5" t="s">
        <v>16</v>
      </c>
      <c r="J10" s="52" t="s">
        <v>30</v>
      </c>
      <c r="K10" s="52" t="s">
        <v>31</v>
      </c>
      <c r="L10" s="25" t="s">
        <v>5</v>
      </c>
    </row>
    <row r="11" spans="1:12" s="2" customFormat="1" ht="18" customHeight="1">
      <c r="A11" s="8">
        <v>1</v>
      </c>
      <c r="B11" s="9" t="s">
        <v>2</v>
      </c>
      <c r="C11" s="10"/>
      <c r="D11" s="11"/>
      <c r="E11" s="40"/>
      <c r="F11" s="12"/>
      <c r="G11" s="12"/>
      <c r="H11" s="12"/>
      <c r="I11" s="12"/>
      <c r="J11" s="53"/>
      <c r="K11" s="53"/>
      <c r="L11" s="13"/>
    </row>
    <row r="12" spans="1:12" s="2" customFormat="1" ht="47.25" customHeight="1">
      <c r="A12" s="63" t="s">
        <v>14</v>
      </c>
      <c r="B12" s="65" t="s">
        <v>79</v>
      </c>
      <c r="C12" s="10" t="s">
        <v>84</v>
      </c>
      <c r="D12" s="15">
        <v>3.5</v>
      </c>
      <c r="E12" s="40">
        <v>40799</v>
      </c>
      <c r="F12" s="12">
        <v>0</v>
      </c>
      <c r="G12" s="12">
        <v>15000</v>
      </c>
      <c r="H12" s="12">
        <v>1</v>
      </c>
      <c r="I12" s="12">
        <v>10</v>
      </c>
      <c r="J12" s="53">
        <f aca="true" t="shared" si="0" ref="J12:J33">G12+F12+(D12*E12)</f>
        <v>157796.5</v>
      </c>
      <c r="K12" s="53">
        <f aca="true" t="shared" si="1" ref="K12:K33">J12*I12*H12</f>
        <v>1577965</v>
      </c>
      <c r="L12" s="13" t="s">
        <v>55</v>
      </c>
    </row>
    <row r="13" spans="1:12" s="2" customFormat="1" ht="78.75">
      <c r="A13" s="59" t="s">
        <v>41</v>
      </c>
      <c r="B13" s="10" t="s">
        <v>80</v>
      </c>
      <c r="C13" s="10" t="s">
        <v>85</v>
      </c>
      <c r="D13" s="15">
        <v>5.5</v>
      </c>
      <c r="E13" s="40">
        <v>40799</v>
      </c>
      <c r="F13" s="12">
        <v>0</v>
      </c>
      <c r="G13" s="12">
        <v>25000</v>
      </c>
      <c r="H13" s="12">
        <v>1</v>
      </c>
      <c r="I13" s="12">
        <v>10</v>
      </c>
      <c r="J13" s="53">
        <f t="shared" si="0"/>
        <v>249394.5</v>
      </c>
      <c r="K13" s="53">
        <f t="shared" si="1"/>
        <v>2493945</v>
      </c>
      <c r="L13" s="13" t="s">
        <v>55</v>
      </c>
    </row>
    <row r="14" spans="1:12" s="2" customFormat="1" ht="78" customHeight="1">
      <c r="A14" s="59" t="s">
        <v>43</v>
      </c>
      <c r="B14" s="10" t="s">
        <v>81</v>
      </c>
      <c r="C14" s="10" t="s">
        <v>86</v>
      </c>
      <c r="D14" s="15">
        <v>0.5</v>
      </c>
      <c r="E14" s="40">
        <v>40799</v>
      </c>
      <c r="F14" s="12">
        <v>0</v>
      </c>
      <c r="G14" s="12">
        <v>5000</v>
      </c>
      <c r="H14" s="12">
        <v>1</v>
      </c>
      <c r="I14" s="12">
        <v>10</v>
      </c>
      <c r="J14" s="53">
        <f t="shared" si="0"/>
        <v>25399.5</v>
      </c>
      <c r="K14" s="53">
        <f t="shared" si="1"/>
        <v>253995</v>
      </c>
      <c r="L14" s="13" t="s">
        <v>57</v>
      </c>
    </row>
    <row r="15" spans="1:12" s="2" customFormat="1" ht="31.5">
      <c r="A15" s="59" t="s">
        <v>44</v>
      </c>
      <c r="B15" s="10" t="s">
        <v>82</v>
      </c>
      <c r="C15" s="10" t="s">
        <v>86</v>
      </c>
      <c r="D15" s="15">
        <v>1</v>
      </c>
      <c r="E15" s="40">
        <v>40799</v>
      </c>
      <c r="F15" s="12">
        <v>0</v>
      </c>
      <c r="G15" s="12">
        <v>25000</v>
      </c>
      <c r="H15" s="12">
        <v>1</v>
      </c>
      <c r="I15" s="12">
        <v>10</v>
      </c>
      <c r="J15" s="53">
        <f t="shared" si="0"/>
        <v>65799</v>
      </c>
      <c r="K15" s="53">
        <f t="shared" si="1"/>
        <v>657990</v>
      </c>
      <c r="L15" s="13" t="s">
        <v>57</v>
      </c>
    </row>
    <row r="16" spans="1:12" s="2" customFormat="1" ht="63">
      <c r="A16" s="59" t="s">
        <v>46</v>
      </c>
      <c r="B16" s="10" t="s">
        <v>51</v>
      </c>
      <c r="C16" s="10" t="s">
        <v>87</v>
      </c>
      <c r="D16" s="15">
        <v>70</v>
      </c>
      <c r="E16" s="40">
        <v>40799</v>
      </c>
      <c r="F16" s="12">
        <v>0</v>
      </c>
      <c r="G16" s="12">
        <f>70*5*1000</f>
        <v>350000</v>
      </c>
      <c r="H16" s="12">
        <v>1</v>
      </c>
      <c r="I16" s="12">
        <v>10</v>
      </c>
      <c r="J16" s="53">
        <f t="shared" si="0"/>
        <v>3205930</v>
      </c>
      <c r="K16" s="53">
        <f t="shared" si="1"/>
        <v>32059300</v>
      </c>
      <c r="L16" s="13" t="s">
        <v>55</v>
      </c>
    </row>
    <row r="17" spans="1:12" s="2" customFormat="1" ht="63">
      <c r="A17" s="59" t="s">
        <v>47</v>
      </c>
      <c r="B17" s="10" t="s">
        <v>52</v>
      </c>
      <c r="C17" s="10" t="s">
        <v>87</v>
      </c>
      <c r="D17" s="15">
        <v>50</v>
      </c>
      <c r="E17" s="40">
        <v>40799</v>
      </c>
      <c r="F17" s="12">
        <v>0</v>
      </c>
      <c r="G17" s="12">
        <f>50*5*1000</f>
        <v>250000</v>
      </c>
      <c r="H17" s="12">
        <v>1</v>
      </c>
      <c r="I17" s="12">
        <v>10</v>
      </c>
      <c r="J17" s="53">
        <f t="shared" si="0"/>
        <v>2289950</v>
      </c>
      <c r="K17" s="53">
        <f t="shared" si="1"/>
        <v>22899500</v>
      </c>
      <c r="L17" s="13" t="s">
        <v>55</v>
      </c>
    </row>
    <row r="18" spans="1:12" s="2" customFormat="1" ht="47.25">
      <c r="A18" s="59" t="s">
        <v>48</v>
      </c>
      <c r="B18" s="10" t="s">
        <v>83</v>
      </c>
      <c r="C18" s="10" t="s">
        <v>85</v>
      </c>
      <c r="D18" s="15">
        <v>5.5</v>
      </c>
      <c r="E18" s="40">
        <v>40799</v>
      </c>
      <c r="F18" s="12">
        <v>0</v>
      </c>
      <c r="G18" s="12">
        <v>25000</v>
      </c>
      <c r="H18" s="12">
        <v>1</v>
      </c>
      <c r="I18" s="12">
        <v>10</v>
      </c>
      <c r="J18" s="53">
        <f t="shared" si="0"/>
        <v>249394.5</v>
      </c>
      <c r="K18" s="53">
        <f t="shared" si="1"/>
        <v>2493945</v>
      </c>
      <c r="L18" s="13" t="s">
        <v>55</v>
      </c>
    </row>
    <row r="19" spans="1:12" s="2" customFormat="1" ht="31.5">
      <c r="A19" s="59" t="s">
        <v>88</v>
      </c>
      <c r="B19" s="10" t="s">
        <v>45</v>
      </c>
      <c r="C19" s="10" t="s">
        <v>86</v>
      </c>
      <c r="D19" s="15">
        <v>1</v>
      </c>
      <c r="E19" s="40">
        <v>40799</v>
      </c>
      <c r="F19" s="12">
        <v>0</v>
      </c>
      <c r="G19" s="12">
        <f>50*5*500</f>
        <v>125000</v>
      </c>
      <c r="H19" s="12">
        <v>1</v>
      </c>
      <c r="I19" s="12">
        <v>10</v>
      </c>
      <c r="J19" s="53">
        <f t="shared" si="0"/>
        <v>165799</v>
      </c>
      <c r="K19" s="53">
        <f t="shared" si="1"/>
        <v>1657990</v>
      </c>
      <c r="L19" s="13" t="s">
        <v>57</v>
      </c>
    </row>
    <row r="20" spans="1:12" s="2" customFormat="1" ht="18" customHeight="1">
      <c r="A20" s="8">
        <v>2</v>
      </c>
      <c r="B20" s="9" t="s">
        <v>7</v>
      </c>
      <c r="C20" s="10" t="s">
        <v>8</v>
      </c>
      <c r="D20" s="15">
        <v>2</v>
      </c>
      <c r="E20" s="40">
        <v>40799</v>
      </c>
      <c r="F20" s="12">
        <v>0</v>
      </c>
      <c r="G20" s="12">
        <v>0</v>
      </c>
      <c r="H20" s="12">
        <v>1</v>
      </c>
      <c r="I20" s="62">
        <v>10</v>
      </c>
      <c r="J20" s="53">
        <f t="shared" si="0"/>
        <v>81598</v>
      </c>
      <c r="K20" s="53">
        <f t="shared" si="1"/>
        <v>815980</v>
      </c>
      <c r="L20" s="13"/>
    </row>
    <row r="21" spans="1:12" s="2" customFormat="1" ht="18" customHeight="1">
      <c r="A21" s="16"/>
      <c r="B21" s="10"/>
      <c r="C21" s="10" t="s">
        <v>36</v>
      </c>
      <c r="D21" s="15">
        <v>1</v>
      </c>
      <c r="E21" s="40">
        <v>40799</v>
      </c>
      <c r="F21" s="12">
        <v>0</v>
      </c>
      <c r="G21" s="12">
        <v>8000</v>
      </c>
      <c r="H21" s="12">
        <v>1</v>
      </c>
      <c r="I21" s="62">
        <v>10</v>
      </c>
      <c r="J21" s="53">
        <f t="shared" si="0"/>
        <v>48799</v>
      </c>
      <c r="K21" s="53">
        <f t="shared" si="1"/>
        <v>487990</v>
      </c>
      <c r="L21" s="13"/>
    </row>
    <row r="22" spans="1:12" s="2" customFormat="1" ht="18" customHeight="1">
      <c r="A22" s="16"/>
      <c r="B22" s="10"/>
      <c r="C22" s="10" t="s">
        <v>20</v>
      </c>
      <c r="D22" s="15">
        <v>0.5</v>
      </c>
      <c r="E22" s="40">
        <v>40799</v>
      </c>
      <c r="F22" s="12">
        <v>0</v>
      </c>
      <c r="G22" s="12">
        <v>0</v>
      </c>
      <c r="H22" s="12">
        <v>1</v>
      </c>
      <c r="I22" s="62">
        <v>10</v>
      </c>
      <c r="J22" s="53">
        <f t="shared" si="0"/>
        <v>20399.5</v>
      </c>
      <c r="K22" s="53">
        <f t="shared" si="1"/>
        <v>203995</v>
      </c>
      <c r="L22" s="13"/>
    </row>
    <row r="23" spans="1:12" s="2" customFormat="1" ht="31.5">
      <c r="A23" s="8">
        <v>3</v>
      </c>
      <c r="B23" s="9" t="s">
        <v>21</v>
      </c>
      <c r="C23" s="10"/>
      <c r="D23" s="15"/>
      <c r="E23" s="40">
        <v>40799</v>
      </c>
      <c r="F23" s="12">
        <v>0</v>
      </c>
      <c r="G23" s="12">
        <v>0</v>
      </c>
      <c r="H23" s="12">
        <v>1</v>
      </c>
      <c r="I23" s="12"/>
      <c r="J23" s="53">
        <f>G23+F23+(D23*E23)</f>
        <v>0</v>
      </c>
      <c r="K23" s="53">
        <f>J23*I23*H23</f>
        <v>0</v>
      </c>
      <c r="L23" s="13"/>
    </row>
    <row r="24" spans="1:12" s="2" customFormat="1" ht="18" customHeight="1">
      <c r="A24" s="14" t="s">
        <v>23</v>
      </c>
      <c r="B24" s="10" t="s">
        <v>3</v>
      </c>
      <c r="C24" s="10"/>
      <c r="D24" s="15">
        <v>0</v>
      </c>
      <c r="E24" s="40">
        <v>40799</v>
      </c>
      <c r="F24" s="12">
        <v>0</v>
      </c>
      <c r="G24" s="12">
        <v>0</v>
      </c>
      <c r="H24" s="12">
        <v>1</v>
      </c>
      <c r="I24" s="12">
        <v>0</v>
      </c>
      <c r="J24" s="53">
        <f>G24+F24+(D24*E24)</f>
        <v>0</v>
      </c>
      <c r="K24" s="53">
        <f>J24*I24*H24</f>
        <v>0</v>
      </c>
      <c r="L24" s="13"/>
    </row>
    <row r="25" spans="1:12" s="2" customFormat="1" ht="18" customHeight="1">
      <c r="A25" s="14" t="s">
        <v>22</v>
      </c>
      <c r="B25" s="10" t="s">
        <v>4</v>
      </c>
      <c r="C25" s="10"/>
      <c r="D25" s="15">
        <v>0</v>
      </c>
      <c r="E25" s="40">
        <v>40799</v>
      </c>
      <c r="F25" s="12"/>
      <c r="G25" s="12">
        <v>1000000</v>
      </c>
      <c r="H25" s="12">
        <v>1</v>
      </c>
      <c r="I25" s="12">
        <v>10</v>
      </c>
      <c r="J25" s="53">
        <f>G25+F25+(D25*E25)</f>
        <v>1000000</v>
      </c>
      <c r="K25" s="53">
        <f>J25*I25*H25</f>
        <v>10000000</v>
      </c>
      <c r="L25" s="13"/>
    </row>
    <row r="26" spans="1:12" s="2" customFormat="1" ht="69.75" customHeight="1">
      <c r="A26" s="16">
        <v>4</v>
      </c>
      <c r="B26" s="10" t="s">
        <v>33</v>
      </c>
      <c r="C26" s="10"/>
      <c r="D26" s="15"/>
      <c r="E26" s="40">
        <v>40799</v>
      </c>
      <c r="F26" s="12">
        <v>0</v>
      </c>
      <c r="G26" s="12">
        <v>0</v>
      </c>
      <c r="H26" s="12">
        <v>1</v>
      </c>
      <c r="I26" s="12">
        <v>0</v>
      </c>
      <c r="J26" s="12">
        <v>0</v>
      </c>
      <c r="K26" s="12">
        <v>0</v>
      </c>
      <c r="L26" s="13"/>
    </row>
    <row r="27" spans="1:12" s="2" customFormat="1" ht="22.5" customHeight="1">
      <c r="A27" s="16"/>
      <c r="B27" s="42"/>
      <c r="C27" s="10" t="s">
        <v>19</v>
      </c>
      <c r="D27" s="15"/>
      <c r="E27" s="40">
        <v>40799</v>
      </c>
      <c r="F27" s="12">
        <v>0</v>
      </c>
      <c r="G27" s="12">
        <v>0</v>
      </c>
      <c r="H27" s="12">
        <v>1</v>
      </c>
      <c r="I27" s="12">
        <v>0</v>
      </c>
      <c r="J27" s="53">
        <f t="shared" si="0"/>
        <v>0</v>
      </c>
      <c r="K27" s="53">
        <f t="shared" si="1"/>
        <v>0</v>
      </c>
      <c r="L27" s="13"/>
    </row>
    <row r="28" spans="1:12" s="2" customFormat="1" ht="18" customHeight="1">
      <c r="A28" s="16"/>
      <c r="B28" s="10"/>
      <c r="C28" s="10" t="s">
        <v>24</v>
      </c>
      <c r="D28" s="15"/>
      <c r="E28" s="40">
        <v>40799</v>
      </c>
      <c r="F28" s="12">
        <v>0</v>
      </c>
      <c r="G28" s="12">
        <v>0</v>
      </c>
      <c r="H28" s="12">
        <v>1</v>
      </c>
      <c r="I28" s="12">
        <v>0</v>
      </c>
      <c r="J28" s="53">
        <f t="shared" si="0"/>
        <v>0</v>
      </c>
      <c r="K28" s="53">
        <f t="shared" si="1"/>
        <v>0</v>
      </c>
      <c r="L28" s="13"/>
    </row>
    <row r="29" spans="1:12" s="2" customFormat="1" ht="34.5" customHeight="1">
      <c r="A29" s="16">
        <v>5</v>
      </c>
      <c r="B29" s="10" t="s">
        <v>32</v>
      </c>
      <c r="C29" s="10"/>
      <c r="D29" s="15"/>
      <c r="E29" s="40">
        <v>40799</v>
      </c>
      <c r="F29" s="12">
        <v>0</v>
      </c>
      <c r="G29" s="12">
        <v>0</v>
      </c>
      <c r="H29" s="12">
        <v>1</v>
      </c>
      <c r="I29" s="12">
        <v>0</v>
      </c>
      <c r="J29" s="53">
        <f>G29+F29+(D29*E29)</f>
        <v>0</v>
      </c>
      <c r="K29" s="53">
        <f>J29*I29*H29</f>
        <v>0</v>
      </c>
      <c r="L29" s="13"/>
    </row>
    <row r="30" spans="1:12" s="2" customFormat="1" ht="15.75">
      <c r="A30" s="16">
        <v>6</v>
      </c>
      <c r="B30" s="9" t="s">
        <v>9</v>
      </c>
      <c r="C30" s="10" t="s">
        <v>8</v>
      </c>
      <c r="D30" s="15">
        <v>2</v>
      </c>
      <c r="E30" s="40">
        <v>40799</v>
      </c>
      <c r="F30" s="12">
        <v>0</v>
      </c>
      <c r="G30" s="12">
        <v>0</v>
      </c>
      <c r="H30" s="12">
        <v>1</v>
      </c>
      <c r="I30" s="12">
        <v>10</v>
      </c>
      <c r="J30" s="53">
        <f t="shared" si="0"/>
        <v>81598</v>
      </c>
      <c r="K30" s="53">
        <f t="shared" si="1"/>
        <v>815980</v>
      </c>
      <c r="L30" s="13"/>
    </row>
    <row r="31" spans="1:12" s="2" customFormat="1" ht="18" customHeight="1">
      <c r="A31" s="17"/>
      <c r="B31" s="10"/>
      <c r="C31" s="10" t="s">
        <v>37</v>
      </c>
      <c r="D31" s="15">
        <v>1</v>
      </c>
      <c r="E31" s="40">
        <v>40799</v>
      </c>
      <c r="F31" s="12">
        <v>0</v>
      </c>
      <c r="G31" s="12">
        <v>8000</v>
      </c>
      <c r="H31" s="12">
        <v>1</v>
      </c>
      <c r="I31" s="12">
        <v>10</v>
      </c>
      <c r="J31" s="53">
        <f t="shared" si="0"/>
        <v>48799</v>
      </c>
      <c r="K31" s="53">
        <f t="shared" si="1"/>
        <v>487990</v>
      </c>
      <c r="L31" s="13"/>
    </row>
    <row r="32" spans="1:12" s="2" customFormat="1" ht="18" customHeight="1">
      <c r="A32" s="17"/>
      <c r="B32" s="10"/>
      <c r="C32" s="10" t="s">
        <v>20</v>
      </c>
      <c r="D32" s="15">
        <v>0.5</v>
      </c>
      <c r="E32" s="40">
        <v>40799</v>
      </c>
      <c r="F32" s="12">
        <v>0</v>
      </c>
      <c r="G32" s="12">
        <v>0</v>
      </c>
      <c r="H32" s="12">
        <v>1</v>
      </c>
      <c r="I32" s="12">
        <v>10</v>
      </c>
      <c r="J32" s="53">
        <f t="shared" si="0"/>
        <v>20399.5</v>
      </c>
      <c r="K32" s="53">
        <f t="shared" si="1"/>
        <v>203995</v>
      </c>
      <c r="L32" s="13"/>
    </row>
    <row r="33" spans="1:12" s="2" customFormat="1" ht="18" customHeight="1">
      <c r="A33" s="18"/>
      <c r="B33" s="10"/>
      <c r="C33" s="10" t="s">
        <v>6</v>
      </c>
      <c r="D33" s="15">
        <v>0</v>
      </c>
      <c r="E33" s="40">
        <v>40799</v>
      </c>
      <c r="F33" s="12">
        <v>0</v>
      </c>
      <c r="G33" s="12">
        <v>0</v>
      </c>
      <c r="H33" s="12">
        <v>1</v>
      </c>
      <c r="I33" s="12">
        <v>0</v>
      </c>
      <c r="J33" s="53">
        <f t="shared" si="0"/>
        <v>0</v>
      </c>
      <c r="K33" s="53">
        <f t="shared" si="1"/>
        <v>0</v>
      </c>
      <c r="L33" s="13"/>
    </row>
    <row r="34" spans="1:12" s="2" customFormat="1" ht="19.5" customHeight="1" thickBot="1">
      <c r="A34" s="19"/>
      <c r="B34" s="121" t="s">
        <v>1</v>
      </c>
      <c r="C34" s="122"/>
      <c r="D34" s="20"/>
      <c r="E34" s="21"/>
      <c r="F34" s="21">
        <f>SUM(F11:F33)</f>
        <v>0</v>
      </c>
      <c r="G34" s="21">
        <f>SUM(G11:G33)</f>
        <v>1836000</v>
      </c>
      <c r="H34" s="22"/>
      <c r="I34" s="21"/>
      <c r="J34" s="54">
        <f>SUM(J11:J33)</f>
        <v>7711056</v>
      </c>
      <c r="K34" s="54">
        <f>SUM(K11:K33)</f>
        <v>77110560</v>
      </c>
      <c r="L34" s="23"/>
    </row>
    <row r="35" spans="1:12" s="2" customFormat="1" ht="19.5" customHeight="1">
      <c r="A35" s="26"/>
      <c r="B35" s="27"/>
      <c r="C35" s="27"/>
      <c r="D35" s="28"/>
      <c r="E35" s="29"/>
      <c r="F35" s="29"/>
      <c r="G35" s="29"/>
      <c r="H35" s="30"/>
      <c r="I35" s="29"/>
      <c r="J35" s="29"/>
      <c r="K35" s="29"/>
      <c r="L35" s="29"/>
    </row>
    <row r="36" spans="1:12" s="2" customFormat="1" ht="27.75" customHeight="1">
      <c r="A36" s="37" t="s">
        <v>11</v>
      </c>
      <c r="B36" s="120" t="s">
        <v>35</v>
      </c>
      <c r="C36" s="120"/>
      <c r="D36" s="120"/>
      <c r="E36" s="120"/>
      <c r="F36" s="120"/>
      <c r="G36" s="120"/>
      <c r="H36" s="120"/>
      <c r="I36" s="120"/>
      <c r="J36" s="120"/>
      <c r="K36" s="120"/>
      <c r="L36" s="120"/>
    </row>
    <row r="37" spans="1:12" s="2" customFormat="1" ht="19.5" customHeight="1" thickBot="1">
      <c r="A37" s="43"/>
      <c r="B37" s="41"/>
      <c r="C37" s="41"/>
      <c r="D37" s="44"/>
      <c r="E37" s="45"/>
      <c r="F37" s="41"/>
      <c r="G37" s="41"/>
      <c r="H37" s="41"/>
      <c r="I37" s="41"/>
      <c r="J37" s="41"/>
      <c r="K37" s="41"/>
      <c r="L37" s="41"/>
    </row>
    <row r="38" spans="1:12" s="2" customFormat="1" ht="110.25">
      <c r="A38" s="3" t="s">
        <v>0</v>
      </c>
      <c r="B38" s="4" t="s">
        <v>15</v>
      </c>
      <c r="C38" s="4" t="s">
        <v>17</v>
      </c>
      <c r="D38" s="5" t="s">
        <v>26</v>
      </c>
      <c r="E38" s="6" t="s">
        <v>27</v>
      </c>
      <c r="F38" s="7" t="s">
        <v>28</v>
      </c>
      <c r="G38" s="5" t="s">
        <v>29</v>
      </c>
      <c r="H38" s="5" t="s">
        <v>18</v>
      </c>
      <c r="I38" s="5" t="s">
        <v>16</v>
      </c>
      <c r="J38" s="52" t="s">
        <v>30</v>
      </c>
      <c r="K38" s="52" t="s">
        <v>31</v>
      </c>
      <c r="L38" s="25" t="s">
        <v>5</v>
      </c>
    </row>
    <row r="39" spans="1:12" s="2" customFormat="1" ht="18" customHeight="1">
      <c r="A39" s="8">
        <v>1</v>
      </c>
      <c r="B39" s="9" t="s">
        <v>2</v>
      </c>
      <c r="C39" s="10"/>
      <c r="D39" s="11"/>
      <c r="E39" s="40"/>
      <c r="F39" s="12"/>
      <c r="G39" s="12"/>
      <c r="H39" s="12"/>
      <c r="I39" s="12"/>
      <c r="J39" s="53"/>
      <c r="K39" s="53"/>
      <c r="L39" s="13"/>
    </row>
    <row r="40" spans="1:12" s="2" customFormat="1" ht="47.25">
      <c r="A40" s="63" t="s">
        <v>14</v>
      </c>
      <c r="B40" s="65" t="s">
        <v>79</v>
      </c>
      <c r="C40" s="10" t="s">
        <v>84</v>
      </c>
      <c r="D40" s="11">
        <v>0</v>
      </c>
      <c r="E40" s="40">
        <v>40799</v>
      </c>
      <c r="F40" s="12">
        <v>0</v>
      </c>
      <c r="G40" s="12">
        <v>0</v>
      </c>
      <c r="H40" s="12"/>
      <c r="I40" s="12">
        <v>0</v>
      </c>
      <c r="J40" s="53">
        <v>0</v>
      </c>
      <c r="K40" s="53">
        <v>0</v>
      </c>
      <c r="L40" s="13"/>
    </row>
    <row r="41" spans="1:12" s="2" customFormat="1" ht="78.75">
      <c r="A41" s="59" t="s">
        <v>41</v>
      </c>
      <c r="B41" s="10" t="s">
        <v>80</v>
      </c>
      <c r="C41" s="10" t="s">
        <v>85</v>
      </c>
      <c r="D41" s="11">
        <v>0</v>
      </c>
      <c r="E41" s="40">
        <v>40799</v>
      </c>
      <c r="F41" s="12">
        <v>0</v>
      </c>
      <c r="G41" s="12">
        <v>0</v>
      </c>
      <c r="H41" s="12"/>
      <c r="I41" s="12">
        <v>0</v>
      </c>
      <c r="J41" s="53">
        <v>0</v>
      </c>
      <c r="K41" s="53">
        <v>0</v>
      </c>
      <c r="L41" s="13"/>
    </row>
    <row r="42" spans="1:12" s="2" customFormat="1" ht="74.25" customHeight="1">
      <c r="A42" s="59" t="s">
        <v>43</v>
      </c>
      <c r="B42" s="10" t="s">
        <v>81</v>
      </c>
      <c r="C42" s="10" t="s">
        <v>86</v>
      </c>
      <c r="D42" s="11">
        <v>0</v>
      </c>
      <c r="E42" s="40">
        <v>40799</v>
      </c>
      <c r="F42" s="12">
        <v>0</v>
      </c>
      <c r="G42" s="12">
        <v>0</v>
      </c>
      <c r="H42" s="12"/>
      <c r="I42" s="12">
        <v>0</v>
      </c>
      <c r="J42" s="53">
        <v>0</v>
      </c>
      <c r="K42" s="53">
        <v>0</v>
      </c>
      <c r="L42" s="13"/>
    </row>
    <row r="43" spans="1:12" s="2" customFormat="1" ht="31.5">
      <c r="A43" s="59" t="s">
        <v>44</v>
      </c>
      <c r="B43" s="10" t="s">
        <v>82</v>
      </c>
      <c r="C43" s="10" t="s">
        <v>86</v>
      </c>
      <c r="D43" s="11">
        <v>0</v>
      </c>
      <c r="E43" s="40">
        <v>40799</v>
      </c>
      <c r="F43" s="12">
        <v>0</v>
      </c>
      <c r="G43" s="12">
        <v>0</v>
      </c>
      <c r="H43" s="12"/>
      <c r="I43" s="12">
        <v>0</v>
      </c>
      <c r="J43" s="53">
        <v>0</v>
      </c>
      <c r="K43" s="53">
        <v>0</v>
      </c>
      <c r="L43" s="13"/>
    </row>
    <row r="44" spans="1:12" s="2" customFormat="1" ht="63">
      <c r="A44" s="59" t="s">
        <v>46</v>
      </c>
      <c r="B44" s="10" t="s">
        <v>51</v>
      </c>
      <c r="C44" s="10" t="s">
        <v>87</v>
      </c>
      <c r="D44" s="11">
        <v>0</v>
      </c>
      <c r="E44" s="40">
        <v>40799</v>
      </c>
      <c r="F44" s="12">
        <v>0</v>
      </c>
      <c r="G44" s="12">
        <v>0</v>
      </c>
      <c r="H44" s="12"/>
      <c r="I44" s="12">
        <v>0</v>
      </c>
      <c r="J44" s="53">
        <v>0</v>
      </c>
      <c r="K44" s="53">
        <v>0</v>
      </c>
      <c r="L44" s="13"/>
    </row>
    <row r="45" spans="1:12" s="2" customFormat="1" ht="63">
      <c r="A45" s="59" t="s">
        <v>47</v>
      </c>
      <c r="B45" s="10" t="s">
        <v>52</v>
      </c>
      <c r="C45" s="10" t="s">
        <v>87</v>
      </c>
      <c r="D45" s="11">
        <v>0</v>
      </c>
      <c r="E45" s="40">
        <v>40799</v>
      </c>
      <c r="F45" s="12">
        <v>0</v>
      </c>
      <c r="G45" s="12">
        <v>0</v>
      </c>
      <c r="H45" s="12"/>
      <c r="I45" s="12">
        <v>0</v>
      </c>
      <c r="J45" s="53">
        <v>0</v>
      </c>
      <c r="K45" s="53">
        <v>0</v>
      </c>
      <c r="L45" s="13"/>
    </row>
    <row r="46" spans="1:12" s="2" customFormat="1" ht="47.25" customHeight="1">
      <c r="A46" s="59" t="s">
        <v>48</v>
      </c>
      <c r="B46" s="10" t="s">
        <v>83</v>
      </c>
      <c r="C46" s="10" t="s">
        <v>85</v>
      </c>
      <c r="D46" s="11">
        <v>0</v>
      </c>
      <c r="E46" s="40">
        <v>40799</v>
      </c>
      <c r="F46" s="12">
        <v>0</v>
      </c>
      <c r="G46" s="12">
        <v>0</v>
      </c>
      <c r="H46" s="12"/>
      <c r="I46" s="12">
        <v>0</v>
      </c>
      <c r="J46" s="53">
        <v>0</v>
      </c>
      <c r="K46" s="53">
        <v>0</v>
      </c>
      <c r="L46" s="13"/>
    </row>
    <row r="47" spans="1:12" s="2" customFormat="1" ht="34.5" customHeight="1">
      <c r="A47" s="59" t="s">
        <v>88</v>
      </c>
      <c r="B47" s="10" t="s">
        <v>45</v>
      </c>
      <c r="C47" s="10" t="s">
        <v>86</v>
      </c>
      <c r="D47" s="11">
        <v>0</v>
      </c>
      <c r="E47" s="40">
        <v>40799</v>
      </c>
      <c r="F47" s="12">
        <v>0</v>
      </c>
      <c r="G47" s="12">
        <v>0</v>
      </c>
      <c r="H47" s="12"/>
      <c r="I47" s="12">
        <v>0</v>
      </c>
      <c r="J47" s="53">
        <v>0</v>
      </c>
      <c r="K47" s="53">
        <v>0</v>
      </c>
      <c r="L47" s="13"/>
    </row>
    <row r="48" spans="1:12" s="2" customFormat="1" ht="18" customHeight="1">
      <c r="A48" s="8">
        <v>2</v>
      </c>
      <c r="B48" s="9" t="s">
        <v>7</v>
      </c>
      <c r="C48" s="10" t="s">
        <v>8</v>
      </c>
      <c r="D48" s="15">
        <v>0</v>
      </c>
      <c r="E48" s="40">
        <v>40799</v>
      </c>
      <c r="F48" s="12">
        <v>0</v>
      </c>
      <c r="G48" s="12">
        <v>0</v>
      </c>
      <c r="H48" s="12">
        <v>0</v>
      </c>
      <c r="I48" s="62">
        <v>0</v>
      </c>
      <c r="J48" s="53">
        <f aca="true" t="shared" si="2" ref="J48:J53">G48+F48+(D48*E48)</f>
        <v>0</v>
      </c>
      <c r="K48" s="53">
        <f aca="true" t="shared" si="3" ref="K48:K53">J48*I48*H48</f>
        <v>0</v>
      </c>
      <c r="L48" s="13"/>
    </row>
    <row r="49" spans="1:12" s="2" customFormat="1" ht="18" customHeight="1">
      <c r="A49" s="16"/>
      <c r="B49" s="10"/>
      <c r="C49" s="10" t="s">
        <v>36</v>
      </c>
      <c r="D49" s="15">
        <v>0</v>
      </c>
      <c r="E49" s="40">
        <v>40799</v>
      </c>
      <c r="F49" s="12">
        <v>0</v>
      </c>
      <c r="G49" s="12">
        <v>0</v>
      </c>
      <c r="H49" s="12">
        <v>0</v>
      </c>
      <c r="I49" s="62">
        <v>0</v>
      </c>
      <c r="J49" s="53">
        <f t="shared" si="2"/>
        <v>0</v>
      </c>
      <c r="K49" s="53">
        <f t="shared" si="3"/>
        <v>0</v>
      </c>
      <c r="L49" s="13"/>
    </row>
    <row r="50" spans="1:12" s="2" customFormat="1" ht="18" customHeight="1">
      <c r="A50" s="16"/>
      <c r="B50" s="10"/>
      <c r="C50" s="10" t="s">
        <v>20</v>
      </c>
      <c r="D50" s="15">
        <v>0</v>
      </c>
      <c r="E50" s="40">
        <v>40799</v>
      </c>
      <c r="F50" s="12">
        <v>0</v>
      </c>
      <c r="G50" s="12">
        <v>0</v>
      </c>
      <c r="H50" s="12">
        <v>0</v>
      </c>
      <c r="I50" s="62">
        <v>0</v>
      </c>
      <c r="J50" s="53">
        <f t="shared" si="2"/>
        <v>0</v>
      </c>
      <c r="K50" s="53">
        <f t="shared" si="3"/>
        <v>0</v>
      </c>
      <c r="L50" s="13"/>
    </row>
    <row r="51" spans="1:12" s="2" customFormat="1" ht="31.5">
      <c r="A51" s="8">
        <v>3</v>
      </c>
      <c r="B51" s="9" t="s">
        <v>21</v>
      </c>
      <c r="C51" s="10"/>
      <c r="D51" s="15"/>
      <c r="E51" s="40">
        <v>40799</v>
      </c>
      <c r="F51" s="12">
        <v>0</v>
      </c>
      <c r="G51" s="12">
        <v>0</v>
      </c>
      <c r="H51" s="12">
        <v>0</v>
      </c>
      <c r="I51" s="12"/>
      <c r="J51" s="53">
        <f t="shared" si="2"/>
        <v>0</v>
      </c>
      <c r="K51" s="53">
        <f t="shared" si="3"/>
        <v>0</v>
      </c>
      <c r="L51" s="13"/>
    </row>
    <row r="52" spans="1:12" s="2" customFormat="1" ht="18" customHeight="1">
      <c r="A52" s="14" t="s">
        <v>23</v>
      </c>
      <c r="B52" s="10" t="s">
        <v>3</v>
      </c>
      <c r="C52" s="10"/>
      <c r="D52" s="15">
        <v>0</v>
      </c>
      <c r="E52" s="40">
        <v>40799</v>
      </c>
      <c r="F52" s="12">
        <v>0</v>
      </c>
      <c r="G52" s="12">
        <v>0</v>
      </c>
      <c r="H52" s="12">
        <v>0</v>
      </c>
      <c r="I52" s="12">
        <v>0</v>
      </c>
      <c r="J52" s="53">
        <f t="shared" si="2"/>
        <v>0</v>
      </c>
      <c r="K52" s="53">
        <f t="shared" si="3"/>
        <v>0</v>
      </c>
      <c r="L52" s="13"/>
    </row>
    <row r="53" spans="1:12" s="2" customFormat="1" ht="18" customHeight="1">
      <c r="A53" s="14" t="s">
        <v>22</v>
      </c>
      <c r="B53" s="10" t="s">
        <v>4</v>
      </c>
      <c r="C53" s="10"/>
      <c r="D53" s="15">
        <v>0</v>
      </c>
      <c r="E53" s="40">
        <v>40799</v>
      </c>
      <c r="F53" s="12"/>
      <c r="G53" s="12">
        <v>0</v>
      </c>
      <c r="H53" s="12">
        <v>0</v>
      </c>
      <c r="I53" s="12">
        <v>0</v>
      </c>
      <c r="J53" s="53">
        <f t="shared" si="2"/>
        <v>0</v>
      </c>
      <c r="K53" s="53">
        <f t="shared" si="3"/>
        <v>0</v>
      </c>
      <c r="L53" s="13"/>
    </row>
    <row r="54" spans="1:12" s="2" customFormat="1" ht="69.75" customHeight="1">
      <c r="A54" s="16">
        <v>4</v>
      </c>
      <c r="B54" s="10" t="s">
        <v>33</v>
      </c>
      <c r="C54" s="10"/>
      <c r="D54" s="15"/>
      <c r="E54" s="40">
        <v>40799</v>
      </c>
      <c r="F54" s="12">
        <v>0</v>
      </c>
      <c r="G54" s="12">
        <v>0</v>
      </c>
      <c r="H54" s="12">
        <v>0</v>
      </c>
      <c r="I54" s="12">
        <v>0</v>
      </c>
      <c r="J54" s="12">
        <v>0</v>
      </c>
      <c r="K54" s="12">
        <v>0</v>
      </c>
      <c r="L54" s="13"/>
    </row>
    <row r="55" spans="1:12" s="2" customFormat="1" ht="22.5" customHeight="1">
      <c r="A55" s="16"/>
      <c r="B55" s="42"/>
      <c r="C55" s="10" t="s">
        <v>19</v>
      </c>
      <c r="D55" s="15"/>
      <c r="E55" s="40">
        <v>40799</v>
      </c>
      <c r="F55" s="12">
        <v>0</v>
      </c>
      <c r="G55" s="12">
        <v>0</v>
      </c>
      <c r="H55" s="12">
        <v>0</v>
      </c>
      <c r="I55" s="12">
        <v>0</v>
      </c>
      <c r="J55" s="53">
        <f aca="true" t="shared" si="4" ref="J55:J61">G55+F55+(D55*E55)</f>
        <v>0</v>
      </c>
      <c r="K55" s="53">
        <f aca="true" t="shared" si="5" ref="K55:K61">J55*I55*H55</f>
        <v>0</v>
      </c>
      <c r="L55" s="13"/>
    </row>
    <row r="56" spans="1:12" s="2" customFormat="1" ht="18" customHeight="1">
      <c r="A56" s="16"/>
      <c r="B56" s="10"/>
      <c r="C56" s="10" t="s">
        <v>24</v>
      </c>
      <c r="D56" s="15"/>
      <c r="E56" s="40">
        <v>40799</v>
      </c>
      <c r="F56" s="12">
        <v>0</v>
      </c>
      <c r="G56" s="12">
        <v>0</v>
      </c>
      <c r="H56" s="12">
        <v>0</v>
      </c>
      <c r="I56" s="12">
        <v>0</v>
      </c>
      <c r="J56" s="53">
        <f t="shared" si="4"/>
        <v>0</v>
      </c>
      <c r="K56" s="53">
        <f t="shared" si="5"/>
        <v>0</v>
      </c>
      <c r="L56" s="13"/>
    </row>
    <row r="57" spans="1:12" s="2" customFormat="1" ht="34.5" customHeight="1">
      <c r="A57" s="16">
        <v>5</v>
      </c>
      <c r="B57" s="10" t="s">
        <v>32</v>
      </c>
      <c r="C57" s="10"/>
      <c r="D57" s="15"/>
      <c r="E57" s="40">
        <v>40799</v>
      </c>
      <c r="F57" s="12">
        <v>0</v>
      </c>
      <c r="G57" s="12">
        <v>0</v>
      </c>
      <c r="H57" s="12">
        <v>0</v>
      </c>
      <c r="I57" s="12">
        <v>0</v>
      </c>
      <c r="J57" s="53">
        <f t="shared" si="4"/>
        <v>0</v>
      </c>
      <c r="K57" s="53">
        <f t="shared" si="5"/>
        <v>0</v>
      </c>
      <c r="L57" s="13"/>
    </row>
    <row r="58" spans="1:12" s="2" customFormat="1" ht="15.75">
      <c r="A58" s="16">
        <v>6</v>
      </c>
      <c r="B58" s="9" t="s">
        <v>9</v>
      </c>
      <c r="C58" s="10" t="s">
        <v>8</v>
      </c>
      <c r="D58" s="15">
        <v>0</v>
      </c>
      <c r="E58" s="40">
        <v>40799</v>
      </c>
      <c r="F58" s="12">
        <v>0</v>
      </c>
      <c r="G58" s="12">
        <v>0</v>
      </c>
      <c r="H58" s="12">
        <v>0</v>
      </c>
      <c r="I58" s="12">
        <v>0</v>
      </c>
      <c r="J58" s="53">
        <f t="shared" si="4"/>
        <v>0</v>
      </c>
      <c r="K58" s="53">
        <f t="shared" si="5"/>
        <v>0</v>
      </c>
      <c r="L58" s="13"/>
    </row>
    <row r="59" spans="1:12" s="2" customFormat="1" ht="18" customHeight="1">
      <c r="A59" s="17"/>
      <c r="B59" s="10"/>
      <c r="C59" s="10" t="s">
        <v>37</v>
      </c>
      <c r="D59" s="15">
        <v>0</v>
      </c>
      <c r="E59" s="40">
        <v>40799</v>
      </c>
      <c r="F59" s="12">
        <v>0</v>
      </c>
      <c r="G59" s="12">
        <v>0</v>
      </c>
      <c r="H59" s="12">
        <v>0</v>
      </c>
      <c r="I59" s="12">
        <v>0</v>
      </c>
      <c r="J59" s="53">
        <f t="shared" si="4"/>
        <v>0</v>
      </c>
      <c r="K59" s="53">
        <f t="shared" si="5"/>
        <v>0</v>
      </c>
      <c r="L59" s="13"/>
    </row>
    <row r="60" spans="1:12" s="2" customFormat="1" ht="18" customHeight="1">
      <c r="A60" s="17"/>
      <c r="B60" s="10"/>
      <c r="C60" s="10" t="s">
        <v>20</v>
      </c>
      <c r="D60" s="15">
        <v>0</v>
      </c>
      <c r="E60" s="40">
        <v>40799</v>
      </c>
      <c r="F60" s="12">
        <v>0</v>
      </c>
      <c r="G60" s="12">
        <v>0</v>
      </c>
      <c r="H60" s="12">
        <v>0</v>
      </c>
      <c r="I60" s="12">
        <v>0</v>
      </c>
      <c r="J60" s="53">
        <f t="shared" si="4"/>
        <v>0</v>
      </c>
      <c r="K60" s="53">
        <f t="shared" si="5"/>
        <v>0</v>
      </c>
      <c r="L60" s="13"/>
    </row>
    <row r="61" spans="1:12" s="2" customFormat="1" ht="18" customHeight="1">
      <c r="A61" s="18"/>
      <c r="B61" s="10"/>
      <c r="C61" s="10" t="s">
        <v>6</v>
      </c>
      <c r="D61" s="15">
        <v>0</v>
      </c>
      <c r="E61" s="40">
        <v>40799</v>
      </c>
      <c r="F61" s="12">
        <v>0</v>
      </c>
      <c r="G61" s="12">
        <v>0</v>
      </c>
      <c r="H61" s="12">
        <v>0</v>
      </c>
      <c r="I61" s="12">
        <v>0</v>
      </c>
      <c r="J61" s="53">
        <f t="shared" si="4"/>
        <v>0</v>
      </c>
      <c r="K61" s="53">
        <f t="shared" si="5"/>
        <v>0</v>
      </c>
      <c r="L61" s="13"/>
    </row>
    <row r="62" spans="1:12" s="2" customFormat="1" ht="19.5" customHeight="1" thickBot="1">
      <c r="A62" s="19"/>
      <c r="B62" s="121" t="s">
        <v>1</v>
      </c>
      <c r="C62" s="122"/>
      <c r="D62" s="20"/>
      <c r="E62" s="21"/>
      <c r="F62" s="21">
        <f>SUM(F39:F61)</f>
        <v>0</v>
      </c>
      <c r="G62" s="21">
        <f>SUM(G39:G61)</f>
        <v>0</v>
      </c>
      <c r="H62" s="22"/>
      <c r="I62" s="21"/>
      <c r="J62" s="54">
        <f>SUM(J39:J61)</f>
        <v>0</v>
      </c>
      <c r="K62" s="54">
        <f>SUM(K39:K61)</f>
        <v>0</v>
      </c>
      <c r="L62" s="23"/>
    </row>
    <row r="63" spans="1:12" s="2" customFormat="1" ht="19.5" customHeight="1">
      <c r="A63" s="26"/>
      <c r="B63" s="27"/>
      <c r="C63" s="27"/>
      <c r="D63" s="28"/>
      <c r="E63" s="29"/>
      <c r="F63" s="29"/>
      <c r="G63" s="29"/>
      <c r="H63" s="30"/>
      <c r="I63" s="29"/>
      <c r="J63" s="29"/>
      <c r="K63" s="29"/>
      <c r="L63" s="29"/>
    </row>
    <row r="64" spans="1:12" s="2" customFormat="1" ht="19.5" customHeight="1">
      <c r="A64" s="26"/>
      <c r="B64" s="27"/>
      <c r="C64" s="27"/>
      <c r="D64" s="28"/>
      <c r="E64" s="29"/>
      <c r="F64" s="29"/>
      <c r="G64" s="29"/>
      <c r="H64" s="30"/>
      <c r="I64" s="29"/>
      <c r="J64" s="29"/>
      <c r="K64" s="29"/>
      <c r="L64" s="29"/>
    </row>
    <row r="65" spans="1:12" s="2" customFormat="1" ht="19.5" customHeight="1">
      <c r="A65" s="26"/>
      <c r="B65" s="27"/>
      <c r="C65" s="27"/>
      <c r="D65" s="28"/>
      <c r="E65" s="29"/>
      <c r="F65" s="29"/>
      <c r="G65" s="29"/>
      <c r="H65" s="30"/>
      <c r="I65" s="29"/>
      <c r="J65" s="29"/>
      <c r="K65" s="29"/>
      <c r="L65" s="29"/>
    </row>
    <row r="66" spans="1:12" s="2" customFormat="1" ht="19.5" customHeight="1">
      <c r="A66" s="26"/>
      <c r="B66" s="27"/>
      <c r="C66" s="27"/>
      <c r="D66" s="28"/>
      <c r="E66" s="29"/>
      <c r="F66" s="29"/>
      <c r="G66" s="29"/>
      <c r="H66" s="30"/>
      <c r="I66" s="29"/>
      <c r="J66" s="29"/>
      <c r="K66" s="29"/>
      <c r="L66" s="29"/>
    </row>
    <row r="67" spans="1:12" s="2" customFormat="1" ht="19.5" customHeight="1">
      <c r="A67" s="26"/>
      <c r="B67" s="27"/>
      <c r="C67" s="27"/>
      <c r="D67" s="28"/>
      <c r="E67" s="29"/>
      <c r="F67" s="29"/>
      <c r="G67" s="29"/>
      <c r="H67" s="30"/>
      <c r="I67" s="29"/>
      <c r="J67" s="29"/>
      <c r="K67" s="29"/>
      <c r="L67" s="29"/>
    </row>
    <row r="68" spans="1:12" s="2" customFormat="1" ht="19.5" customHeight="1">
      <c r="A68" s="26"/>
      <c r="B68" s="27"/>
      <c r="C68" s="27"/>
      <c r="D68" s="28"/>
      <c r="E68" s="29"/>
      <c r="F68" s="29"/>
      <c r="G68" s="29"/>
      <c r="H68" s="30"/>
      <c r="I68" s="29"/>
      <c r="J68" s="29"/>
      <c r="K68" s="29"/>
      <c r="L68" s="29"/>
    </row>
    <row r="69" spans="1:12" s="2" customFormat="1" ht="19.5" customHeight="1">
      <c r="A69" s="26"/>
      <c r="B69" s="27"/>
      <c r="C69" s="27"/>
      <c r="D69" s="28"/>
      <c r="E69" s="29"/>
      <c r="F69" s="29"/>
      <c r="G69" s="29"/>
      <c r="H69" s="30"/>
      <c r="I69" s="29"/>
      <c r="J69" s="29"/>
      <c r="K69" s="29"/>
      <c r="L69" s="29"/>
    </row>
    <row r="70" spans="1:12" s="2" customFormat="1" ht="19.5" customHeight="1">
      <c r="A70" s="26"/>
      <c r="B70" s="27"/>
      <c r="C70" s="27"/>
      <c r="D70" s="28"/>
      <c r="E70" s="29"/>
      <c r="F70" s="29"/>
      <c r="G70" s="29"/>
      <c r="H70" s="30"/>
      <c r="I70" s="29"/>
      <c r="J70" s="29"/>
      <c r="K70" s="29"/>
      <c r="L70" s="29"/>
    </row>
    <row r="71" spans="1:12" s="2" customFormat="1" ht="19.5" customHeight="1">
      <c r="A71" s="26"/>
      <c r="B71" s="27"/>
      <c r="C71" s="27"/>
      <c r="D71" s="28"/>
      <c r="E71" s="29"/>
      <c r="F71" s="29"/>
      <c r="G71" s="29"/>
      <c r="H71" s="30"/>
      <c r="I71" s="29"/>
      <c r="J71" s="29"/>
      <c r="K71" s="29"/>
      <c r="L71" s="29"/>
    </row>
    <row r="72" spans="1:12" s="2" customFormat="1" ht="29.25" customHeight="1">
      <c r="A72" s="37" t="s">
        <v>13</v>
      </c>
      <c r="B72" s="120" t="s">
        <v>25</v>
      </c>
      <c r="C72" s="120"/>
      <c r="D72" s="120"/>
      <c r="E72" s="120"/>
      <c r="F72" s="120"/>
      <c r="G72" s="120"/>
      <c r="H72" s="120"/>
      <c r="I72" s="120"/>
      <c r="J72" s="120"/>
      <c r="K72" s="120"/>
      <c r="L72" s="120"/>
    </row>
    <row r="73" spans="1:12" s="24" customFormat="1" ht="15.75">
      <c r="A73" s="46"/>
      <c r="B73" s="46"/>
      <c r="C73" s="46"/>
      <c r="D73" s="46"/>
      <c r="E73" s="46"/>
      <c r="F73" s="46"/>
      <c r="G73" s="46"/>
      <c r="H73" s="46"/>
      <c r="I73" s="46"/>
      <c r="J73" s="46"/>
      <c r="K73" s="46"/>
      <c r="L73" s="46"/>
    </row>
    <row r="74" spans="1:12" s="24" customFormat="1" ht="15.75">
      <c r="A74" s="46"/>
      <c r="B74" s="46"/>
      <c r="C74" s="46"/>
      <c r="D74" s="46"/>
      <c r="E74" s="46"/>
      <c r="F74" s="46"/>
      <c r="G74" s="46"/>
      <c r="H74" s="46"/>
      <c r="I74" s="46"/>
      <c r="J74" s="46"/>
      <c r="K74" s="46"/>
      <c r="L74" s="46"/>
    </row>
    <row r="75" spans="1:12" s="24" customFormat="1" ht="15.75">
      <c r="A75" s="46"/>
      <c r="B75" s="46"/>
      <c r="C75" s="46"/>
      <c r="D75" s="46"/>
      <c r="E75" s="46"/>
      <c r="F75" s="46"/>
      <c r="G75" s="46"/>
      <c r="H75" s="46"/>
      <c r="I75" s="46"/>
      <c r="J75" s="46"/>
      <c r="K75" s="46"/>
      <c r="L75" s="46"/>
    </row>
    <row r="76" spans="1:12" s="24" customFormat="1" ht="15.75">
      <c r="A76" s="46"/>
      <c r="B76" s="46"/>
      <c r="C76" s="46"/>
      <c r="D76" s="46"/>
      <c r="E76" s="46"/>
      <c r="F76" s="46"/>
      <c r="G76" s="46"/>
      <c r="H76" s="46"/>
      <c r="I76" s="46"/>
      <c r="J76" s="46"/>
      <c r="K76" s="46"/>
      <c r="L76" s="46"/>
    </row>
    <row r="77" spans="1:12" s="24" customFormat="1" ht="15.75">
      <c r="A77" s="46"/>
      <c r="B77" s="46"/>
      <c r="C77" s="46"/>
      <c r="D77" s="46"/>
      <c r="E77" s="46"/>
      <c r="F77" s="46"/>
      <c r="G77" s="46"/>
      <c r="H77" s="46"/>
      <c r="I77" s="46"/>
      <c r="J77" s="46"/>
      <c r="K77" s="46"/>
      <c r="L77" s="46"/>
    </row>
    <row r="78" spans="1:12" s="24" customFormat="1" ht="15.75">
      <c r="A78" s="46"/>
      <c r="B78" s="46"/>
      <c r="C78" s="46"/>
      <c r="D78" s="46"/>
      <c r="E78" s="46"/>
      <c r="F78" s="46"/>
      <c r="G78" s="46"/>
      <c r="H78" s="46"/>
      <c r="I78" s="46"/>
      <c r="J78" s="46"/>
      <c r="K78" s="46"/>
      <c r="L78" s="46"/>
    </row>
    <row r="79" spans="1:12" s="24" customFormat="1" ht="15.75">
      <c r="A79" s="46"/>
      <c r="B79" s="46"/>
      <c r="C79" s="46"/>
      <c r="D79" s="46"/>
      <c r="E79" s="46"/>
      <c r="F79" s="46"/>
      <c r="G79" s="46"/>
      <c r="H79" s="46"/>
      <c r="I79" s="46"/>
      <c r="J79" s="46"/>
      <c r="K79" s="46"/>
      <c r="L79" s="46"/>
    </row>
    <row r="80" spans="1:12" s="24" customFormat="1" ht="15.75">
      <c r="A80" s="46"/>
      <c r="B80" s="46"/>
      <c r="C80" s="46"/>
      <c r="D80" s="46"/>
      <c r="E80" s="46"/>
      <c r="F80" s="46"/>
      <c r="G80" s="46"/>
      <c r="H80" s="46"/>
      <c r="I80" s="46"/>
      <c r="J80" s="46"/>
      <c r="K80" s="46"/>
      <c r="L80" s="46"/>
    </row>
    <row r="81" spans="1:12" s="24" customFormat="1" ht="15.75">
      <c r="A81" s="46"/>
      <c r="B81" s="46"/>
      <c r="C81" s="46"/>
      <c r="D81" s="46"/>
      <c r="E81" s="46"/>
      <c r="F81" s="46"/>
      <c r="G81" s="46"/>
      <c r="H81" s="46"/>
      <c r="I81" s="46"/>
      <c r="J81" s="46"/>
      <c r="K81" s="46"/>
      <c r="L81" s="46"/>
    </row>
    <row r="82" spans="1:12" s="24" customFormat="1" ht="15.75">
      <c r="A82" s="46"/>
      <c r="B82" s="46"/>
      <c r="C82" s="46"/>
      <c r="D82" s="46"/>
      <c r="E82" s="46"/>
      <c r="F82" s="46"/>
      <c r="G82" s="46"/>
      <c r="H82" s="46"/>
      <c r="I82" s="46"/>
      <c r="J82" s="46"/>
      <c r="K82" s="46"/>
      <c r="L82" s="46"/>
    </row>
    <row r="83" spans="1:12" s="24" customFormat="1" ht="15.75">
      <c r="A83" s="46"/>
      <c r="B83" s="46"/>
      <c r="C83" s="46"/>
      <c r="D83" s="46"/>
      <c r="E83" s="46"/>
      <c r="F83" s="46"/>
      <c r="G83" s="46"/>
      <c r="H83" s="46"/>
      <c r="I83" s="46"/>
      <c r="J83" s="46"/>
      <c r="K83" s="46"/>
      <c r="L83" s="46"/>
    </row>
    <row r="84" spans="1:12" s="24" customFormat="1" ht="15.75">
      <c r="A84" s="46"/>
      <c r="B84" s="46"/>
      <c r="C84" s="46"/>
      <c r="D84" s="46"/>
      <c r="E84" s="46"/>
      <c r="F84" s="46"/>
      <c r="G84" s="46"/>
      <c r="H84" s="46"/>
      <c r="I84" s="46"/>
      <c r="J84" s="46"/>
      <c r="K84" s="46"/>
      <c r="L84" s="46"/>
    </row>
    <row r="85" spans="1:12" s="24" customFormat="1" ht="15.75">
      <c r="A85" s="46"/>
      <c r="B85" s="46"/>
      <c r="C85" s="46"/>
      <c r="D85" s="46"/>
      <c r="E85" s="46"/>
      <c r="F85" s="46"/>
      <c r="G85" s="46"/>
      <c r="H85" s="46"/>
      <c r="I85" s="46"/>
      <c r="J85" s="46"/>
      <c r="K85" s="46"/>
      <c r="L85" s="46"/>
    </row>
    <row r="86" spans="1:12" s="24" customFormat="1" ht="15.75">
      <c r="A86" s="46"/>
      <c r="B86" s="46"/>
      <c r="C86" s="46"/>
      <c r="D86" s="46"/>
      <c r="E86" s="46"/>
      <c r="F86" s="46"/>
      <c r="G86" s="46"/>
      <c r="H86" s="46"/>
      <c r="I86" s="46"/>
      <c r="J86" s="46"/>
      <c r="K86" s="46"/>
      <c r="L86" s="46"/>
    </row>
    <row r="87" spans="1:12" s="24" customFormat="1" ht="15.75">
      <c r="A87" s="46"/>
      <c r="B87" s="46"/>
      <c r="C87" s="46"/>
      <c r="D87" s="46"/>
      <c r="E87" s="46"/>
      <c r="F87" s="46"/>
      <c r="G87" s="46"/>
      <c r="H87" s="46"/>
      <c r="I87" s="46"/>
      <c r="J87" s="46"/>
      <c r="K87" s="46"/>
      <c r="L87" s="46"/>
    </row>
    <row r="88" spans="1:12" s="24" customFormat="1" ht="15.75">
      <c r="A88" s="46"/>
      <c r="B88" s="46"/>
      <c r="C88" s="46"/>
      <c r="D88" s="46"/>
      <c r="E88" s="46"/>
      <c r="F88" s="46"/>
      <c r="G88" s="46"/>
      <c r="H88" s="46"/>
      <c r="I88" s="46"/>
      <c r="J88" s="46"/>
      <c r="K88" s="46"/>
      <c r="L88" s="46"/>
    </row>
    <row r="89" spans="1:12" s="24" customFormat="1" ht="15.75">
      <c r="A89" s="46"/>
      <c r="B89" s="46"/>
      <c r="C89" s="46"/>
      <c r="D89" s="46"/>
      <c r="E89" s="46"/>
      <c r="F89" s="46"/>
      <c r="G89" s="46"/>
      <c r="H89" s="46"/>
      <c r="I89" s="46"/>
      <c r="J89" s="46"/>
      <c r="K89" s="46"/>
      <c r="L89" s="46"/>
    </row>
    <row r="90" spans="1:12" s="24" customFormat="1" ht="15.75">
      <c r="A90" s="46"/>
      <c r="B90" s="46"/>
      <c r="C90" s="46"/>
      <c r="D90" s="46"/>
      <c r="E90" s="46"/>
      <c r="F90" s="46"/>
      <c r="G90" s="46"/>
      <c r="H90" s="46"/>
      <c r="I90" s="46"/>
      <c r="J90" s="46"/>
      <c r="K90" s="47"/>
      <c r="L90" s="47"/>
    </row>
    <row r="91" spans="1:12" s="24" customFormat="1" ht="15.75">
      <c r="A91" s="46"/>
      <c r="B91" s="46"/>
      <c r="C91" s="46"/>
      <c r="D91" s="46"/>
      <c r="E91" s="46"/>
      <c r="F91" s="46"/>
      <c r="G91" s="46"/>
      <c r="H91" s="46"/>
      <c r="I91" s="46"/>
      <c r="J91" s="46"/>
      <c r="K91" s="47"/>
      <c r="L91" s="47"/>
    </row>
    <row r="92" spans="1:12" s="24" customFormat="1" ht="15.75">
      <c r="A92" s="46"/>
      <c r="B92" s="46"/>
      <c r="C92" s="46"/>
      <c r="D92" s="46"/>
      <c r="E92" s="46"/>
      <c r="F92" s="46"/>
      <c r="G92" s="46"/>
      <c r="H92" s="46"/>
      <c r="I92" s="46"/>
      <c r="J92" s="46"/>
      <c r="K92" s="47"/>
      <c r="L92" s="47"/>
    </row>
    <row r="93" spans="1:12" s="24" customFormat="1" ht="15.75">
      <c r="A93" s="46"/>
      <c r="B93" s="46"/>
      <c r="C93" s="46"/>
      <c r="D93" s="46"/>
      <c r="E93" s="46"/>
      <c r="F93" s="46"/>
      <c r="G93" s="46"/>
      <c r="H93" s="46"/>
      <c r="I93" s="46"/>
      <c r="J93" s="46"/>
      <c r="K93" s="47"/>
      <c r="L93" s="47"/>
    </row>
    <row r="94" spans="1:12" s="24" customFormat="1" ht="15.75">
      <c r="A94" s="46"/>
      <c r="B94" s="46"/>
      <c r="C94" s="46"/>
      <c r="D94" s="46"/>
      <c r="E94" s="46"/>
      <c r="F94" s="46"/>
      <c r="G94" s="46"/>
      <c r="H94" s="46"/>
      <c r="I94" s="46"/>
      <c r="J94" s="46"/>
      <c r="K94" s="47"/>
      <c r="L94" s="47"/>
    </row>
    <row r="95" spans="1:12" s="24" customFormat="1" ht="15.75">
      <c r="A95" s="46"/>
      <c r="B95" s="46"/>
      <c r="C95" s="46"/>
      <c r="D95" s="46"/>
      <c r="E95" s="46"/>
      <c r="F95" s="46"/>
      <c r="G95" s="46"/>
      <c r="H95" s="46"/>
      <c r="I95" s="46"/>
      <c r="J95" s="46"/>
      <c r="K95" s="47"/>
      <c r="L95" s="47"/>
    </row>
    <row r="96" spans="1:12" s="24" customFormat="1" ht="15.75">
      <c r="A96" s="46"/>
      <c r="B96" s="46"/>
      <c r="C96" s="46"/>
      <c r="D96" s="46"/>
      <c r="E96" s="46"/>
      <c r="F96" s="46"/>
      <c r="G96" s="46"/>
      <c r="H96" s="46"/>
      <c r="I96" s="46"/>
      <c r="J96" s="46"/>
      <c r="K96" s="47"/>
      <c r="L96" s="47"/>
    </row>
    <row r="97" spans="1:12" s="24" customFormat="1" ht="15.75">
      <c r="A97" s="46"/>
      <c r="B97" s="46"/>
      <c r="C97" s="46"/>
      <c r="D97" s="46"/>
      <c r="E97" s="46"/>
      <c r="F97" s="46"/>
      <c r="G97" s="46"/>
      <c r="H97" s="46"/>
      <c r="I97" s="46"/>
      <c r="J97" s="46"/>
      <c r="K97" s="47"/>
      <c r="L97" s="47"/>
    </row>
    <row r="98" spans="1:12" s="24" customFormat="1" ht="15.75">
      <c r="A98" s="46"/>
      <c r="B98" s="46"/>
      <c r="C98" s="46"/>
      <c r="D98" s="46"/>
      <c r="E98" s="46"/>
      <c r="F98" s="46"/>
      <c r="G98" s="46"/>
      <c r="H98" s="46"/>
      <c r="I98" s="46"/>
      <c r="J98" s="46"/>
      <c r="K98" s="47"/>
      <c r="L98" s="47"/>
    </row>
    <row r="99" spans="1:12" s="24" customFormat="1" ht="15.75">
      <c r="A99" s="46"/>
      <c r="B99" s="46"/>
      <c r="C99" s="46"/>
      <c r="D99" s="46"/>
      <c r="E99" s="46"/>
      <c r="F99" s="46"/>
      <c r="G99" s="46"/>
      <c r="H99" s="46"/>
      <c r="I99" s="46"/>
      <c r="J99" s="46"/>
      <c r="K99" s="55"/>
      <c r="L99" s="55"/>
    </row>
    <row r="100" spans="1:12" s="24" customFormat="1" ht="15.75">
      <c r="A100" s="46"/>
      <c r="B100" s="46"/>
      <c r="C100" s="46"/>
      <c r="D100" s="46"/>
      <c r="E100" s="46"/>
      <c r="F100" s="46"/>
      <c r="G100" s="46"/>
      <c r="H100" s="46"/>
      <c r="I100" s="46"/>
      <c r="J100" s="46"/>
      <c r="K100" s="56">
        <f>$K$34</f>
        <v>77110560</v>
      </c>
      <c r="L100" s="55"/>
    </row>
    <row r="101" spans="1:12" s="24" customFormat="1" ht="15.75">
      <c r="A101" s="46"/>
      <c r="B101" s="46"/>
      <c r="C101" s="46"/>
      <c r="D101" s="46"/>
      <c r="E101" s="46"/>
      <c r="F101" s="46"/>
      <c r="G101" s="46"/>
      <c r="H101" s="46"/>
      <c r="I101" s="46"/>
      <c r="J101" s="46"/>
      <c r="K101" s="56">
        <f>$K$58</f>
        <v>0</v>
      </c>
      <c r="L101" s="57"/>
    </row>
    <row r="102" spans="1:12" s="24" customFormat="1" ht="15.75">
      <c r="A102" s="46"/>
      <c r="B102" s="46"/>
      <c r="C102" s="46"/>
      <c r="D102" s="46"/>
      <c r="E102" s="46"/>
      <c r="F102" s="46"/>
      <c r="G102" s="46"/>
      <c r="H102" s="46"/>
      <c r="I102" s="46"/>
      <c r="J102" s="46"/>
      <c r="K102" s="56">
        <f>K100-K101</f>
        <v>77110560</v>
      </c>
      <c r="L102" s="57">
        <f>K102/K100*100%</f>
        <v>1</v>
      </c>
    </row>
    <row r="103" spans="1:12" s="24" customFormat="1" ht="15.75">
      <c r="A103" s="46"/>
      <c r="B103" s="46"/>
      <c r="C103" s="46"/>
      <c r="D103" s="46"/>
      <c r="E103" s="46"/>
      <c r="F103" s="46"/>
      <c r="G103" s="46"/>
      <c r="H103" s="46"/>
      <c r="I103" s="46"/>
      <c r="J103" s="46"/>
      <c r="K103" s="55"/>
      <c r="L103" s="57">
        <f>K101/K100*100%</f>
        <v>0</v>
      </c>
    </row>
    <row r="104" spans="1:12" s="24" customFormat="1" ht="15.75">
      <c r="A104" s="46"/>
      <c r="B104" s="48"/>
      <c r="C104" s="46"/>
      <c r="D104" s="46"/>
      <c r="E104" s="46"/>
      <c r="F104" s="46"/>
      <c r="G104" s="46"/>
      <c r="H104" s="46"/>
      <c r="I104" s="46"/>
      <c r="J104" s="46"/>
      <c r="K104" s="49"/>
      <c r="L104" s="49"/>
    </row>
    <row r="105" spans="1:12" s="2" customFormat="1" ht="19.5" customHeight="1">
      <c r="A105" s="43"/>
      <c r="B105" s="50"/>
      <c r="C105" s="51"/>
      <c r="D105" s="51"/>
      <c r="E105" s="51"/>
      <c r="F105" s="51"/>
      <c r="G105" s="41"/>
      <c r="H105" s="41"/>
      <c r="I105" s="41"/>
      <c r="J105" s="41"/>
      <c r="K105" s="41"/>
      <c r="L105" s="41"/>
    </row>
  </sheetData>
  <sheetProtection selectLockedCells="1" selectUnlockedCells="1"/>
  <mergeCells count="11">
    <mergeCell ref="B1:K1"/>
    <mergeCell ref="B2:K2"/>
    <mergeCell ref="A4:C5"/>
    <mergeCell ref="I4:K5"/>
    <mergeCell ref="B6:K6"/>
    <mergeCell ref="B8:K8"/>
    <mergeCell ref="B34:C34"/>
    <mergeCell ref="B36:L36"/>
    <mergeCell ref="B62:C62"/>
    <mergeCell ref="B72:L72"/>
    <mergeCell ref="B7:K7"/>
  </mergeCells>
  <printOptions horizontalCentered="1" verticalCentered="1"/>
  <pageMargins left="0.196850393700787" right="0.236220472440945" top="0.275590551181102" bottom="0.31496062992126" header="0.275590551181102" footer="0.31496062992126"/>
  <pageSetup horizontalDpi="300" verticalDpi="300" orientation="landscape" paperSize="9" r:id="rId2"/>
  <headerFooter>
    <oddFooter xml:space="preserve">&amp;R&amp;".VnTime,Regular"&amp;14&amp;P      </oddFooter>
  </headerFooter>
  <drawing r:id="rId1"/>
</worksheet>
</file>

<file path=xl/worksheets/sheet5.xml><?xml version="1.0" encoding="utf-8"?>
<worksheet xmlns="http://schemas.openxmlformats.org/spreadsheetml/2006/main" xmlns:r="http://schemas.openxmlformats.org/officeDocument/2006/relationships">
  <dimension ref="A1:L93"/>
  <sheetViews>
    <sheetView zoomScale="115" zoomScaleNormal="115" zoomScaleSheetLayoutView="90" zoomScalePageLayoutView="0" workbookViewId="0" topLeftCell="A16">
      <selection activeCell="E17" sqref="E17"/>
    </sheetView>
  </sheetViews>
  <sheetFormatPr defaultColWidth="9.140625" defaultRowHeight="19.5" customHeight="1"/>
  <cols>
    <col min="1" max="1" width="6.8515625" style="31" customWidth="1"/>
    <col min="2" max="2" width="24.00390625" style="32" customWidth="1"/>
    <col min="3" max="3" width="20.28125" style="32" customWidth="1"/>
    <col min="4" max="4" width="7.421875" style="34" customWidth="1"/>
    <col min="5" max="5" width="8.140625" style="35" customWidth="1"/>
    <col min="6" max="6" width="9.00390625" style="32" customWidth="1"/>
    <col min="7" max="7" width="10.421875" style="32" customWidth="1"/>
    <col min="8" max="8" width="7.421875" style="32" customWidth="1"/>
    <col min="9" max="9" width="8.00390625" style="32" customWidth="1"/>
    <col min="10" max="10" width="11.421875" style="32" customWidth="1"/>
    <col min="11" max="11" width="15.57421875" style="32" customWidth="1"/>
    <col min="12" max="12" width="14.140625" style="32" customWidth="1"/>
    <col min="13" max="16384" width="9.140625" style="1" customWidth="1"/>
  </cols>
  <sheetData>
    <row r="1" spans="2:11" ht="19.5" customHeight="1">
      <c r="B1" s="129"/>
      <c r="C1" s="129"/>
      <c r="D1" s="129"/>
      <c r="E1" s="129"/>
      <c r="F1" s="129"/>
      <c r="G1" s="129"/>
      <c r="H1" s="129"/>
      <c r="I1" s="129"/>
      <c r="J1" s="129"/>
      <c r="K1" s="129"/>
    </row>
    <row r="2" spans="2:11" ht="19.5" customHeight="1">
      <c r="B2" s="130" t="s">
        <v>58</v>
      </c>
      <c r="C2" s="130"/>
      <c r="D2" s="130"/>
      <c r="E2" s="130"/>
      <c r="F2" s="130"/>
      <c r="G2" s="130"/>
      <c r="H2" s="130"/>
      <c r="I2" s="130"/>
      <c r="J2" s="130"/>
      <c r="K2" s="130"/>
    </row>
    <row r="3" ht="13.5" customHeight="1">
      <c r="B3" s="33"/>
    </row>
    <row r="4" spans="1:12" ht="15" customHeight="1">
      <c r="A4" s="128" t="s">
        <v>39</v>
      </c>
      <c r="B4" s="128"/>
      <c r="C4" s="128"/>
      <c r="I4" s="123" t="s">
        <v>38</v>
      </c>
      <c r="J4" s="123"/>
      <c r="K4" s="123"/>
      <c r="L4" s="36"/>
    </row>
    <row r="5" spans="1:12" ht="11.25" customHeight="1">
      <c r="A5" s="128"/>
      <c r="B5" s="128"/>
      <c r="C5" s="128"/>
      <c r="I5" s="123"/>
      <c r="J5" s="123"/>
      <c r="K5" s="123"/>
      <c r="L5" s="36"/>
    </row>
    <row r="6" spans="2:11" ht="16.5" customHeight="1">
      <c r="B6" s="130" t="s">
        <v>12</v>
      </c>
      <c r="C6" s="130"/>
      <c r="D6" s="130"/>
      <c r="E6" s="130"/>
      <c r="F6" s="130"/>
      <c r="G6" s="130"/>
      <c r="H6" s="130"/>
      <c r="I6" s="130"/>
      <c r="J6" s="130"/>
      <c r="K6" s="130"/>
    </row>
    <row r="7" spans="1:12" s="2" customFormat="1" ht="27.75" customHeight="1">
      <c r="A7" s="37"/>
      <c r="B7" s="131" t="s">
        <v>150</v>
      </c>
      <c r="C7" s="131"/>
      <c r="D7" s="131"/>
      <c r="E7" s="131"/>
      <c r="F7" s="131"/>
      <c r="G7" s="131"/>
      <c r="H7" s="131"/>
      <c r="I7" s="131"/>
      <c r="J7" s="131"/>
      <c r="K7" s="131"/>
      <c r="L7" s="38"/>
    </row>
    <row r="8" spans="1:12" s="2" customFormat="1" ht="19.5" customHeight="1">
      <c r="A8" s="37" t="s">
        <v>10</v>
      </c>
      <c r="B8" s="120" t="s">
        <v>34</v>
      </c>
      <c r="C8" s="120"/>
      <c r="D8" s="120"/>
      <c r="E8" s="120"/>
      <c r="F8" s="120"/>
      <c r="G8" s="120"/>
      <c r="H8" s="120"/>
      <c r="I8" s="120"/>
      <c r="J8" s="120"/>
      <c r="K8" s="120"/>
      <c r="L8" s="38"/>
    </row>
    <row r="9" spans="1:12" s="2" customFormat="1" ht="12" customHeight="1" thickBot="1">
      <c r="A9" s="37"/>
      <c r="B9" s="39"/>
      <c r="C9" s="39"/>
      <c r="D9" s="39"/>
      <c r="E9" s="39"/>
      <c r="F9" s="39"/>
      <c r="G9" s="39"/>
      <c r="H9" s="39"/>
      <c r="I9" s="39"/>
      <c r="J9" s="39"/>
      <c r="K9" s="39"/>
      <c r="L9" s="38"/>
    </row>
    <row r="10" spans="1:12" s="2" customFormat="1" ht="110.25">
      <c r="A10" s="3" t="s">
        <v>0</v>
      </c>
      <c r="B10" s="4" t="s">
        <v>15</v>
      </c>
      <c r="C10" s="4" t="s">
        <v>17</v>
      </c>
      <c r="D10" s="5" t="s">
        <v>26</v>
      </c>
      <c r="E10" s="6" t="s">
        <v>27</v>
      </c>
      <c r="F10" s="7" t="s">
        <v>28</v>
      </c>
      <c r="G10" s="5" t="s">
        <v>29</v>
      </c>
      <c r="H10" s="5" t="s">
        <v>18</v>
      </c>
      <c r="I10" s="5" t="s">
        <v>16</v>
      </c>
      <c r="J10" s="52" t="s">
        <v>30</v>
      </c>
      <c r="K10" s="52" t="s">
        <v>31</v>
      </c>
      <c r="L10" s="25" t="s">
        <v>5</v>
      </c>
    </row>
    <row r="11" spans="1:12" s="2" customFormat="1" ht="18" customHeight="1">
      <c r="A11" s="8">
        <v>1</v>
      </c>
      <c r="B11" s="9" t="s">
        <v>2</v>
      </c>
      <c r="C11" s="10"/>
      <c r="D11" s="11"/>
      <c r="E11" s="40"/>
      <c r="F11" s="12"/>
      <c r="G11" s="12"/>
      <c r="H11" s="12"/>
      <c r="I11" s="12"/>
      <c r="J11" s="53"/>
      <c r="K11" s="53"/>
      <c r="L11" s="13"/>
    </row>
    <row r="12" spans="1:12" s="2" customFormat="1" ht="47.25" customHeight="1">
      <c r="A12" s="63" t="s">
        <v>14</v>
      </c>
      <c r="B12" s="65" t="s">
        <v>75</v>
      </c>
      <c r="C12" s="10" t="s">
        <v>76</v>
      </c>
      <c r="D12" s="15">
        <v>3.5</v>
      </c>
      <c r="E12" s="40">
        <v>40799</v>
      </c>
      <c r="F12" s="12">
        <v>0</v>
      </c>
      <c r="G12" s="12">
        <v>9000</v>
      </c>
      <c r="H12" s="12">
        <v>1</v>
      </c>
      <c r="I12" s="12">
        <v>10</v>
      </c>
      <c r="J12" s="53">
        <f aca="true" t="shared" si="0" ref="J12:J27">G12+F12+(D12*E12)</f>
        <v>151796.5</v>
      </c>
      <c r="K12" s="53">
        <f aca="true" t="shared" si="1" ref="K12:K27">J12*I12*H12</f>
        <v>1517965</v>
      </c>
      <c r="L12" s="13" t="s">
        <v>55</v>
      </c>
    </row>
    <row r="13" spans="1:12" s="2" customFormat="1" ht="105.75" customHeight="1">
      <c r="A13" s="59" t="s">
        <v>41</v>
      </c>
      <c r="B13" s="10" t="s">
        <v>67</v>
      </c>
      <c r="C13" s="10" t="s">
        <v>77</v>
      </c>
      <c r="D13" s="15">
        <v>5.5</v>
      </c>
      <c r="E13" s="40">
        <v>40799</v>
      </c>
      <c r="F13" s="12">
        <v>0</v>
      </c>
      <c r="G13" s="12">
        <v>15000</v>
      </c>
      <c r="H13" s="12">
        <v>1</v>
      </c>
      <c r="I13" s="12">
        <v>10</v>
      </c>
      <c r="J13" s="53">
        <f t="shared" si="0"/>
        <v>239394.5</v>
      </c>
      <c r="K13" s="53">
        <f t="shared" si="1"/>
        <v>2393945</v>
      </c>
      <c r="L13" s="13" t="s">
        <v>55</v>
      </c>
    </row>
    <row r="14" spans="1:12" s="2" customFormat="1" ht="18" customHeight="1">
      <c r="A14" s="8">
        <v>2</v>
      </c>
      <c r="B14" s="9" t="s">
        <v>7</v>
      </c>
      <c r="C14" s="10" t="s">
        <v>8</v>
      </c>
      <c r="D14" s="15">
        <v>2</v>
      </c>
      <c r="E14" s="40">
        <v>40799</v>
      </c>
      <c r="F14" s="12">
        <v>0</v>
      </c>
      <c r="G14" s="12">
        <v>0</v>
      </c>
      <c r="H14" s="12">
        <v>1</v>
      </c>
      <c r="I14" s="62">
        <v>10</v>
      </c>
      <c r="J14" s="53">
        <f t="shared" si="0"/>
        <v>81598</v>
      </c>
      <c r="K14" s="53">
        <f t="shared" si="1"/>
        <v>815980</v>
      </c>
      <c r="L14" s="13"/>
    </row>
    <row r="15" spans="1:12" s="2" customFormat="1" ht="18" customHeight="1">
      <c r="A15" s="16"/>
      <c r="B15" s="10"/>
      <c r="C15" s="10" t="s">
        <v>36</v>
      </c>
      <c r="D15" s="15">
        <v>1</v>
      </c>
      <c r="E15" s="40">
        <v>40799</v>
      </c>
      <c r="F15" s="12">
        <v>0</v>
      </c>
      <c r="G15" s="12">
        <v>8000</v>
      </c>
      <c r="H15" s="12">
        <v>1</v>
      </c>
      <c r="I15" s="62">
        <v>10</v>
      </c>
      <c r="J15" s="53">
        <f t="shared" si="0"/>
        <v>48799</v>
      </c>
      <c r="K15" s="53">
        <f t="shared" si="1"/>
        <v>487990</v>
      </c>
      <c r="L15" s="13"/>
    </row>
    <row r="16" spans="1:12" s="2" customFormat="1" ht="18" customHeight="1">
      <c r="A16" s="16"/>
      <c r="B16" s="10"/>
      <c r="C16" s="10" t="s">
        <v>20</v>
      </c>
      <c r="D16" s="15">
        <v>0.5</v>
      </c>
      <c r="E16" s="40">
        <v>40799</v>
      </c>
      <c r="F16" s="12">
        <v>0</v>
      </c>
      <c r="G16" s="12">
        <v>0</v>
      </c>
      <c r="H16" s="12">
        <v>1</v>
      </c>
      <c r="I16" s="62">
        <v>10</v>
      </c>
      <c r="J16" s="53">
        <f t="shared" si="0"/>
        <v>20399.5</v>
      </c>
      <c r="K16" s="53">
        <f t="shared" si="1"/>
        <v>203995</v>
      </c>
      <c r="L16" s="13"/>
    </row>
    <row r="17" spans="1:12" s="2" customFormat="1" ht="31.5">
      <c r="A17" s="8">
        <v>3</v>
      </c>
      <c r="B17" s="9" t="s">
        <v>21</v>
      </c>
      <c r="C17" s="10"/>
      <c r="D17" s="15"/>
      <c r="E17" s="40">
        <v>40799</v>
      </c>
      <c r="F17" s="12">
        <v>0</v>
      </c>
      <c r="G17" s="12">
        <v>0</v>
      </c>
      <c r="H17" s="12">
        <v>1</v>
      </c>
      <c r="I17" s="12"/>
      <c r="J17" s="53">
        <f>G17+F17+(D17*E17)</f>
        <v>0</v>
      </c>
      <c r="K17" s="53">
        <f>J17*I17*H17</f>
        <v>0</v>
      </c>
      <c r="L17" s="13"/>
    </row>
    <row r="18" spans="1:12" s="2" customFormat="1" ht="18" customHeight="1">
      <c r="A18" s="14" t="s">
        <v>23</v>
      </c>
      <c r="B18" s="10" t="s">
        <v>3</v>
      </c>
      <c r="C18" s="10"/>
      <c r="D18" s="15">
        <v>0</v>
      </c>
      <c r="E18" s="40">
        <v>40799</v>
      </c>
      <c r="F18" s="12">
        <v>0</v>
      </c>
      <c r="G18" s="12">
        <v>0</v>
      </c>
      <c r="H18" s="12">
        <v>1</v>
      </c>
      <c r="I18" s="12">
        <v>0</v>
      </c>
      <c r="J18" s="53">
        <f>G18+F18+(D18*E18)</f>
        <v>0</v>
      </c>
      <c r="K18" s="53">
        <f>J18*I18*H18</f>
        <v>0</v>
      </c>
      <c r="L18" s="13"/>
    </row>
    <row r="19" spans="1:12" s="2" customFormat="1" ht="18" customHeight="1">
      <c r="A19" s="14" t="s">
        <v>22</v>
      </c>
      <c r="B19" s="10" t="s">
        <v>4</v>
      </c>
      <c r="C19" s="10"/>
      <c r="D19" s="15">
        <v>0</v>
      </c>
      <c r="E19" s="40">
        <v>40799</v>
      </c>
      <c r="F19" s="12"/>
      <c r="G19" s="12">
        <v>500000</v>
      </c>
      <c r="H19" s="12">
        <v>1</v>
      </c>
      <c r="I19" s="12">
        <v>10</v>
      </c>
      <c r="J19" s="53">
        <f>G19+F19+(D19*E19)</f>
        <v>500000</v>
      </c>
      <c r="K19" s="53">
        <f>J19*I19*H19</f>
        <v>5000000</v>
      </c>
      <c r="L19" s="13"/>
    </row>
    <row r="20" spans="1:12" s="2" customFormat="1" ht="69.75" customHeight="1">
      <c r="A20" s="16">
        <v>4</v>
      </c>
      <c r="B20" s="10" t="s">
        <v>33</v>
      </c>
      <c r="C20" s="10"/>
      <c r="D20" s="15"/>
      <c r="E20" s="40">
        <v>40799</v>
      </c>
      <c r="F20" s="12">
        <v>0</v>
      </c>
      <c r="G20" s="12">
        <v>0</v>
      </c>
      <c r="H20" s="12">
        <v>1</v>
      </c>
      <c r="I20" s="12">
        <v>0</v>
      </c>
      <c r="J20" s="12">
        <v>0</v>
      </c>
      <c r="K20" s="12">
        <v>0</v>
      </c>
      <c r="L20" s="13"/>
    </row>
    <row r="21" spans="1:12" s="2" customFormat="1" ht="22.5" customHeight="1">
      <c r="A21" s="16"/>
      <c r="B21" s="42"/>
      <c r="C21" s="10" t="s">
        <v>19</v>
      </c>
      <c r="D21" s="15"/>
      <c r="E21" s="40">
        <v>40799</v>
      </c>
      <c r="F21" s="12">
        <v>0</v>
      </c>
      <c r="G21" s="12">
        <v>0</v>
      </c>
      <c r="H21" s="12">
        <v>1</v>
      </c>
      <c r="I21" s="12">
        <v>0</v>
      </c>
      <c r="J21" s="53">
        <f t="shared" si="0"/>
        <v>0</v>
      </c>
      <c r="K21" s="53">
        <f t="shared" si="1"/>
        <v>0</v>
      </c>
      <c r="L21" s="13"/>
    </row>
    <row r="22" spans="1:12" s="2" customFormat="1" ht="18" customHeight="1">
      <c r="A22" s="16"/>
      <c r="B22" s="10"/>
      <c r="C22" s="10" t="s">
        <v>24</v>
      </c>
      <c r="D22" s="15"/>
      <c r="E22" s="40">
        <v>40799</v>
      </c>
      <c r="F22" s="12">
        <v>0</v>
      </c>
      <c r="G22" s="12">
        <v>0</v>
      </c>
      <c r="H22" s="12">
        <v>1</v>
      </c>
      <c r="I22" s="12">
        <v>0</v>
      </c>
      <c r="J22" s="53">
        <f t="shared" si="0"/>
        <v>0</v>
      </c>
      <c r="K22" s="53">
        <f t="shared" si="1"/>
        <v>0</v>
      </c>
      <c r="L22" s="13"/>
    </row>
    <row r="23" spans="1:12" s="2" customFormat="1" ht="34.5" customHeight="1">
      <c r="A23" s="16">
        <v>5</v>
      </c>
      <c r="B23" s="10" t="s">
        <v>32</v>
      </c>
      <c r="C23" s="10"/>
      <c r="D23" s="15"/>
      <c r="E23" s="40">
        <v>40799</v>
      </c>
      <c r="F23" s="12">
        <v>0</v>
      </c>
      <c r="G23" s="12">
        <v>0</v>
      </c>
      <c r="H23" s="12">
        <v>1</v>
      </c>
      <c r="I23" s="12">
        <v>0</v>
      </c>
      <c r="J23" s="53">
        <f>G23+F23+(D23*E23)</f>
        <v>0</v>
      </c>
      <c r="K23" s="53">
        <f>J23*I23*H23</f>
        <v>0</v>
      </c>
      <c r="L23" s="13"/>
    </row>
    <row r="24" spans="1:12" s="2" customFormat="1" ht="15.75">
      <c r="A24" s="16">
        <v>6</v>
      </c>
      <c r="B24" s="9" t="s">
        <v>9</v>
      </c>
      <c r="C24" s="10" t="s">
        <v>8</v>
      </c>
      <c r="D24" s="15">
        <v>2</v>
      </c>
      <c r="E24" s="40">
        <v>40799</v>
      </c>
      <c r="F24" s="12">
        <v>0</v>
      </c>
      <c r="G24" s="12">
        <v>0</v>
      </c>
      <c r="H24" s="12">
        <v>1</v>
      </c>
      <c r="I24" s="12">
        <v>10</v>
      </c>
      <c r="J24" s="53">
        <f t="shared" si="0"/>
        <v>81598</v>
      </c>
      <c r="K24" s="53">
        <f t="shared" si="1"/>
        <v>815980</v>
      </c>
      <c r="L24" s="13"/>
    </row>
    <row r="25" spans="1:12" s="2" customFormat="1" ht="18" customHeight="1">
      <c r="A25" s="17"/>
      <c r="B25" s="10"/>
      <c r="C25" s="10" t="s">
        <v>37</v>
      </c>
      <c r="D25" s="15">
        <v>1</v>
      </c>
      <c r="E25" s="40">
        <v>40799</v>
      </c>
      <c r="F25" s="12">
        <v>0</v>
      </c>
      <c r="G25" s="12">
        <v>8000</v>
      </c>
      <c r="H25" s="12">
        <v>1</v>
      </c>
      <c r="I25" s="12">
        <v>10</v>
      </c>
      <c r="J25" s="53">
        <f t="shared" si="0"/>
        <v>48799</v>
      </c>
      <c r="K25" s="53">
        <f t="shared" si="1"/>
        <v>487990</v>
      </c>
      <c r="L25" s="13"/>
    </row>
    <row r="26" spans="1:12" s="2" customFormat="1" ht="18" customHeight="1">
      <c r="A26" s="17"/>
      <c r="B26" s="10"/>
      <c r="C26" s="10" t="s">
        <v>20</v>
      </c>
      <c r="D26" s="15">
        <v>0.5</v>
      </c>
      <c r="E26" s="40">
        <v>40799</v>
      </c>
      <c r="F26" s="12">
        <v>0</v>
      </c>
      <c r="G26" s="12">
        <v>0</v>
      </c>
      <c r="H26" s="12">
        <v>1</v>
      </c>
      <c r="I26" s="12">
        <v>10</v>
      </c>
      <c r="J26" s="53">
        <f t="shared" si="0"/>
        <v>20399.5</v>
      </c>
      <c r="K26" s="53">
        <f t="shared" si="1"/>
        <v>203995</v>
      </c>
      <c r="L26" s="13"/>
    </row>
    <row r="27" spans="1:12" s="2" customFormat="1" ht="18" customHeight="1">
      <c r="A27" s="18"/>
      <c r="B27" s="10"/>
      <c r="C27" s="10" t="s">
        <v>6</v>
      </c>
      <c r="D27" s="15">
        <v>0</v>
      </c>
      <c r="E27" s="40">
        <v>40799</v>
      </c>
      <c r="F27" s="12">
        <v>0</v>
      </c>
      <c r="G27" s="12">
        <v>0</v>
      </c>
      <c r="H27" s="12">
        <v>1</v>
      </c>
      <c r="I27" s="12">
        <v>0</v>
      </c>
      <c r="J27" s="53">
        <f t="shared" si="0"/>
        <v>0</v>
      </c>
      <c r="K27" s="53">
        <f t="shared" si="1"/>
        <v>0</v>
      </c>
      <c r="L27" s="13"/>
    </row>
    <row r="28" spans="1:12" s="2" customFormat="1" ht="19.5" customHeight="1" thickBot="1">
      <c r="A28" s="19"/>
      <c r="B28" s="121" t="s">
        <v>1</v>
      </c>
      <c r="C28" s="122"/>
      <c r="D28" s="20"/>
      <c r="E28" s="21"/>
      <c r="F28" s="21">
        <f>SUM(F11:F27)</f>
        <v>0</v>
      </c>
      <c r="G28" s="21">
        <f>SUM(G11:G27)</f>
        <v>540000</v>
      </c>
      <c r="H28" s="22"/>
      <c r="I28" s="21"/>
      <c r="J28" s="54">
        <f>SUM(J11:J27)</f>
        <v>1192784</v>
      </c>
      <c r="K28" s="54">
        <f>SUM(K11:K27)</f>
        <v>11927840</v>
      </c>
      <c r="L28" s="23"/>
    </row>
    <row r="29" spans="1:12" s="2" customFormat="1" ht="19.5" customHeight="1">
      <c r="A29" s="26"/>
      <c r="B29" s="27"/>
      <c r="C29" s="27"/>
      <c r="D29" s="28"/>
      <c r="E29" s="29"/>
      <c r="F29" s="29"/>
      <c r="G29" s="29"/>
      <c r="H29" s="30"/>
      <c r="I29" s="29"/>
      <c r="J29" s="29"/>
      <c r="K29" s="29"/>
      <c r="L29" s="29"/>
    </row>
    <row r="30" spans="1:12" s="2" customFormat="1" ht="27.75" customHeight="1">
      <c r="A30" s="37" t="s">
        <v>11</v>
      </c>
      <c r="B30" s="120" t="s">
        <v>35</v>
      </c>
      <c r="C30" s="120"/>
      <c r="D30" s="120"/>
      <c r="E30" s="120"/>
      <c r="F30" s="120"/>
      <c r="G30" s="120"/>
      <c r="H30" s="120"/>
      <c r="I30" s="120"/>
      <c r="J30" s="120"/>
      <c r="K30" s="120"/>
      <c r="L30" s="120"/>
    </row>
    <row r="31" spans="1:12" s="2" customFormat="1" ht="19.5" customHeight="1" thickBot="1">
      <c r="A31" s="43"/>
      <c r="B31" s="41"/>
      <c r="C31" s="41"/>
      <c r="D31" s="44"/>
      <c r="E31" s="45"/>
      <c r="F31" s="41"/>
      <c r="G31" s="41"/>
      <c r="H31" s="41"/>
      <c r="I31" s="41"/>
      <c r="J31" s="41"/>
      <c r="K31" s="41"/>
      <c r="L31" s="41"/>
    </row>
    <row r="32" spans="1:12" s="2" customFormat="1" ht="110.25">
      <c r="A32" s="3" t="s">
        <v>0</v>
      </c>
      <c r="B32" s="4" t="s">
        <v>15</v>
      </c>
      <c r="C32" s="4" t="s">
        <v>17</v>
      </c>
      <c r="D32" s="5" t="s">
        <v>26</v>
      </c>
      <c r="E32" s="6" t="s">
        <v>27</v>
      </c>
      <c r="F32" s="7" t="s">
        <v>28</v>
      </c>
      <c r="G32" s="5" t="s">
        <v>29</v>
      </c>
      <c r="H32" s="5" t="s">
        <v>18</v>
      </c>
      <c r="I32" s="5" t="s">
        <v>16</v>
      </c>
      <c r="J32" s="52" t="s">
        <v>30</v>
      </c>
      <c r="K32" s="52" t="s">
        <v>31</v>
      </c>
      <c r="L32" s="25" t="s">
        <v>5</v>
      </c>
    </row>
    <row r="33" spans="1:12" s="2" customFormat="1" ht="18" customHeight="1">
      <c r="A33" s="8">
        <v>1</v>
      </c>
      <c r="B33" s="9" t="s">
        <v>2</v>
      </c>
      <c r="C33" s="10"/>
      <c r="D33" s="11"/>
      <c r="E33" s="40"/>
      <c r="F33" s="12"/>
      <c r="G33" s="12"/>
      <c r="H33" s="12"/>
      <c r="I33" s="12"/>
      <c r="J33" s="53"/>
      <c r="K33" s="53"/>
      <c r="L33" s="13"/>
    </row>
    <row r="34" spans="1:12" s="2" customFormat="1" ht="47.25" customHeight="1">
      <c r="A34" s="67" t="s">
        <v>14</v>
      </c>
      <c r="B34" s="65" t="s">
        <v>75</v>
      </c>
      <c r="C34" s="10" t="s">
        <v>76</v>
      </c>
      <c r="D34" s="15">
        <v>0</v>
      </c>
      <c r="E34" s="40">
        <v>40799</v>
      </c>
      <c r="F34" s="12">
        <v>0</v>
      </c>
      <c r="G34" s="12">
        <v>0</v>
      </c>
      <c r="H34" s="12">
        <v>0</v>
      </c>
      <c r="I34" s="12">
        <v>0</v>
      </c>
      <c r="J34" s="53">
        <f aca="true" t="shared" si="2" ref="J34:J41">G34+F34+(D34*E34)</f>
        <v>0</v>
      </c>
      <c r="K34" s="53">
        <f aca="true" t="shared" si="3" ref="K34:K41">J34*I34*H34</f>
        <v>0</v>
      </c>
      <c r="L34" s="13"/>
    </row>
    <row r="35" spans="1:12" s="2" customFormat="1" ht="47.25" customHeight="1">
      <c r="A35" s="63" t="s">
        <v>41</v>
      </c>
      <c r="B35" s="10" t="s">
        <v>67</v>
      </c>
      <c r="C35" s="10" t="s">
        <v>77</v>
      </c>
      <c r="D35" s="15">
        <v>0</v>
      </c>
      <c r="E35" s="40">
        <v>40799</v>
      </c>
      <c r="F35" s="12">
        <v>0</v>
      </c>
      <c r="G35" s="12">
        <v>0</v>
      </c>
      <c r="H35" s="12">
        <v>0</v>
      </c>
      <c r="I35" s="12">
        <v>0</v>
      </c>
      <c r="J35" s="53">
        <f t="shared" si="2"/>
        <v>0</v>
      </c>
      <c r="K35" s="53">
        <f t="shared" si="3"/>
        <v>0</v>
      </c>
      <c r="L35" s="13"/>
    </row>
    <row r="36" spans="1:12" s="2" customFormat="1" ht="18" customHeight="1">
      <c r="A36" s="8">
        <v>2</v>
      </c>
      <c r="B36" s="9" t="s">
        <v>7</v>
      </c>
      <c r="C36" s="10" t="s">
        <v>8</v>
      </c>
      <c r="D36" s="15">
        <v>0</v>
      </c>
      <c r="E36" s="40">
        <v>40799</v>
      </c>
      <c r="F36" s="12">
        <v>0</v>
      </c>
      <c r="G36" s="12">
        <v>0</v>
      </c>
      <c r="H36" s="12">
        <v>0</v>
      </c>
      <c r="I36" s="62">
        <v>0</v>
      </c>
      <c r="J36" s="53">
        <f t="shared" si="2"/>
        <v>0</v>
      </c>
      <c r="K36" s="53">
        <f t="shared" si="3"/>
        <v>0</v>
      </c>
      <c r="L36" s="13"/>
    </row>
    <row r="37" spans="1:12" s="2" customFormat="1" ht="18" customHeight="1">
      <c r="A37" s="16"/>
      <c r="B37" s="10"/>
      <c r="C37" s="10" t="s">
        <v>36</v>
      </c>
      <c r="D37" s="15">
        <v>0</v>
      </c>
      <c r="E37" s="40">
        <v>40799</v>
      </c>
      <c r="F37" s="12">
        <v>0</v>
      </c>
      <c r="G37" s="12">
        <v>0</v>
      </c>
      <c r="H37" s="12">
        <v>0</v>
      </c>
      <c r="I37" s="62">
        <v>0</v>
      </c>
      <c r="J37" s="53">
        <f t="shared" si="2"/>
        <v>0</v>
      </c>
      <c r="K37" s="53">
        <f t="shared" si="3"/>
        <v>0</v>
      </c>
      <c r="L37" s="13"/>
    </row>
    <row r="38" spans="1:12" s="2" customFormat="1" ht="18" customHeight="1">
      <c r="A38" s="16"/>
      <c r="B38" s="10"/>
      <c r="C38" s="10" t="s">
        <v>20</v>
      </c>
      <c r="D38" s="15">
        <v>0</v>
      </c>
      <c r="E38" s="40">
        <v>40799</v>
      </c>
      <c r="F38" s="12">
        <v>0</v>
      </c>
      <c r="G38" s="12">
        <v>0</v>
      </c>
      <c r="H38" s="12">
        <v>0</v>
      </c>
      <c r="I38" s="62">
        <v>0</v>
      </c>
      <c r="J38" s="53">
        <f t="shared" si="2"/>
        <v>0</v>
      </c>
      <c r="K38" s="53">
        <f t="shared" si="3"/>
        <v>0</v>
      </c>
      <c r="L38" s="13"/>
    </row>
    <row r="39" spans="1:12" s="2" customFormat="1" ht="31.5">
      <c r="A39" s="8">
        <v>3</v>
      </c>
      <c r="B39" s="9" t="s">
        <v>21</v>
      </c>
      <c r="C39" s="10"/>
      <c r="D39" s="15"/>
      <c r="E39" s="40">
        <v>40799</v>
      </c>
      <c r="F39" s="12">
        <v>0</v>
      </c>
      <c r="G39" s="12">
        <v>0</v>
      </c>
      <c r="H39" s="12">
        <v>0</v>
      </c>
      <c r="I39" s="12"/>
      <c r="J39" s="53">
        <f t="shared" si="2"/>
        <v>0</v>
      </c>
      <c r="K39" s="53">
        <f t="shared" si="3"/>
        <v>0</v>
      </c>
      <c r="L39" s="13"/>
    </row>
    <row r="40" spans="1:12" s="2" customFormat="1" ht="18" customHeight="1">
      <c r="A40" s="14" t="s">
        <v>23</v>
      </c>
      <c r="B40" s="10" t="s">
        <v>3</v>
      </c>
      <c r="C40" s="10"/>
      <c r="D40" s="15">
        <v>0</v>
      </c>
      <c r="E40" s="40">
        <v>40799</v>
      </c>
      <c r="F40" s="12">
        <v>0</v>
      </c>
      <c r="G40" s="12">
        <v>0</v>
      </c>
      <c r="H40" s="12">
        <v>0</v>
      </c>
      <c r="I40" s="12">
        <v>0</v>
      </c>
      <c r="J40" s="53">
        <f t="shared" si="2"/>
        <v>0</v>
      </c>
      <c r="K40" s="53">
        <f t="shared" si="3"/>
        <v>0</v>
      </c>
      <c r="L40" s="13"/>
    </row>
    <row r="41" spans="1:12" s="2" customFormat="1" ht="18" customHeight="1">
      <c r="A41" s="14" t="s">
        <v>22</v>
      </c>
      <c r="B41" s="10" t="s">
        <v>4</v>
      </c>
      <c r="C41" s="10"/>
      <c r="D41" s="15">
        <v>0</v>
      </c>
      <c r="E41" s="40">
        <v>40799</v>
      </c>
      <c r="F41" s="12"/>
      <c r="G41" s="12">
        <v>0</v>
      </c>
      <c r="H41" s="12">
        <v>0</v>
      </c>
      <c r="I41" s="12">
        <v>0</v>
      </c>
      <c r="J41" s="53">
        <f t="shared" si="2"/>
        <v>0</v>
      </c>
      <c r="K41" s="53">
        <f t="shared" si="3"/>
        <v>0</v>
      </c>
      <c r="L41" s="13"/>
    </row>
    <row r="42" spans="1:12" s="2" customFormat="1" ht="69.75" customHeight="1">
      <c r="A42" s="16">
        <v>4</v>
      </c>
      <c r="B42" s="10" t="s">
        <v>33</v>
      </c>
      <c r="C42" s="10"/>
      <c r="D42" s="15"/>
      <c r="E42" s="40">
        <v>40799</v>
      </c>
      <c r="F42" s="12">
        <v>0</v>
      </c>
      <c r="G42" s="12">
        <v>0</v>
      </c>
      <c r="H42" s="12">
        <v>0</v>
      </c>
      <c r="I42" s="12">
        <v>0</v>
      </c>
      <c r="J42" s="12">
        <v>0</v>
      </c>
      <c r="K42" s="12">
        <v>0</v>
      </c>
      <c r="L42" s="13"/>
    </row>
    <row r="43" spans="1:12" s="2" customFormat="1" ht="22.5" customHeight="1">
      <c r="A43" s="16"/>
      <c r="B43" s="42"/>
      <c r="C43" s="10" t="s">
        <v>19</v>
      </c>
      <c r="D43" s="15"/>
      <c r="E43" s="40">
        <v>40799</v>
      </c>
      <c r="F43" s="12">
        <v>0</v>
      </c>
      <c r="G43" s="12">
        <v>0</v>
      </c>
      <c r="H43" s="12">
        <v>0</v>
      </c>
      <c r="I43" s="12">
        <v>0</v>
      </c>
      <c r="J43" s="53">
        <f aca="true" t="shared" si="4" ref="J43:J49">G43+F43+(D43*E43)</f>
        <v>0</v>
      </c>
      <c r="K43" s="53">
        <f aca="true" t="shared" si="5" ref="K43:K49">J43*I43*H43</f>
        <v>0</v>
      </c>
      <c r="L43" s="13"/>
    </row>
    <row r="44" spans="1:12" s="2" customFormat="1" ht="18" customHeight="1">
      <c r="A44" s="16"/>
      <c r="B44" s="10"/>
      <c r="C44" s="10" t="s">
        <v>24</v>
      </c>
      <c r="D44" s="15"/>
      <c r="E44" s="40">
        <v>40799</v>
      </c>
      <c r="F44" s="12">
        <v>0</v>
      </c>
      <c r="G44" s="12">
        <v>0</v>
      </c>
      <c r="H44" s="12">
        <v>0</v>
      </c>
      <c r="I44" s="12">
        <v>0</v>
      </c>
      <c r="J44" s="53">
        <f t="shared" si="4"/>
        <v>0</v>
      </c>
      <c r="K44" s="53">
        <f t="shared" si="5"/>
        <v>0</v>
      </c>
      <c r="L44" s="13"/>
    </row>
    <row r="45" spans="1:12" s="2" customFormat="1" ht="34.5" customHeight="1">
      <c r="A45" s="16">
        <v>5</v>
      </c>
      <c r="B45" s="10" t="s">
        <v>32</v>
      </c>
      <c r="C45" s="10"/>
      <c r="D45" s="15"/>
      <c r="E45" s="40">
        <v>40799</v>
      </c>
      <c r="F45" s="12">
        <v>0</v>
      </c>
      <c r="G45" s="12">
        <v>0</v>
      </c>
      <c r="H45" s="12">
        <v>0</v>
      </c>
      <c r="I45" s="12">
        <v>0</v>
      </c>
      <c r="J45" s="53">
        <f t="shared" si="4"/>
        <v>0</v>
      </c>
      <c r="K45" s="53">
        <f t="shared" si="5"/>
        <v>0</v>
      </c>
      <c r="L45" s="13"/>
    </row>
    <row r="46" spans="1:12" s="2" customFormat="1" ht="15.75">
      <c r="A46" s="16">
        <v>6</v>
      </c>
      <c r="B46" s="9" t="s">
        <v>9</v>
      </c>
      <c r="C46" s="10" t="s">
        <v>8</v>
      </c>
      <c r="D46" s="15">
        <v>0</v>
      </c>
      <c r="E46" s="40">
        <v>40799</v>
      </c>
      <c r="F46" s="12">
        <v>0</v>
      </c>
      <c r="G46" s="12">
        <v>0</v>
      </c>
      <c r="H46" s="12">
        <v>0</v>
      </c>
      <c r="I46" s="12">
        <v>0</v>
      </c>
      <c r="J46" s="53">
        <f t="shared" si="4"/>
        <v>0</v>
      </c>
      <c r="K46" s="53">
        <f t="shared" si="5"/>
        <v>0</v>
      </c>
      <c r="L46" s="13"/>
    </row>
    <row r="47" spans="1:12" s="2" customFormat="1" ht="18" customHeight="1">
      <c r="A47" s="17"/>
      <c r="B47" s="10"/>
      <c r="C47" s="10" t="s">
        <v>37</v>
      </c>
      <c r="D47" s="15">
        <v>0</v>
      </c>
      <c r="E47" s="40">
        <v>40799</v>
      </c>
      <c r="F47" s="12">
        <v>0</v>
      </c>
      <c r="G47" s="12">
        <v>0</v>
      </c>
      <c r="H47" s="12">
        <v>0</v>
      </c>
      <c r="I47" s="12">
        <v>0</v>
      </c>
      <c r="J47" s="53">
        <f t="shared" si="4"/>
        <v>0</v>
      </c>
      <c r="K47" s="53">
        <f t="shared" si="5"/>
        <v>0</v>
      </c>
      <c r="L47" s="13"/>
    </row>
    <row r="48" spans="1:12" s="2" customFormat="1" ht="18" customHeight="1">
      <c r="A48" s="17"/>
      <c r="B48" s="10"/>
      <c r="C48" s="10" t="s">
        <v>20</v>
      </c>
      <c r="D48" s="15">
        <v>0</v>
      </c>
      <c r="E48" s="40">
        <v>40799</v>
      </c>
      <c r="F48" s="12">
        <v>0</v>
      </c>
      <c r="G48" s="12">
        <v>0</v>
      </c>
      <c r="H48" s="12">
        <v>0</v>
      </c>
      <c r="I48" s="12">
        <v>0</v>
      </c>
      <c r="J48" s="53">
        <f t="shared" si="4"/>
        <v>0</v>
      </c>
      <c r="K48" s="53">
        <f t="shared" si="5"/>
        <v>0</v>
      </c>
      <c r="L48" s="13"/>
    </row>
    <row r="49" spans="1:12" s="2" customFormat="1" ht="18" customHeight="1">
      <c r="A49" s="18"/>
      <c r="B49" s="10"/>
      <c r="C49" s="10" t="s">
        <v>6</v>
      </c>
      <c r="D49" s="15">
        <v>0</v>
      </c>
      <c r="E49" s="40">
        <v>40799</v>
      </c>
      <c r="F49" s="12">
        <v>0</v>
      </c>
      <c r="G49" s="12">
        <v>0</v>
      </c>
      <c r="H49" s="12">
        <v>0</v>
      </c>
      <c r="I49" s="12">
        <v>0</v>
      </c>
      <c r="J49" s="53">
        <f t="shared" si="4"/>
        <v>0</v>
      </c>
      <c r="K49" s="53">
        <f t="shared" si="5"/>
        <v>0</v>
      </c>
      <c r="L49" s="13"/>
    </row>
    <row r="50" spans="1:12" s="2" customFormat="1" ht="19.5" customHeight="1" thickBot="1">
      <c r="A50" s="19"/>
      <c r="B50" s="121" t="s">
        <v>1</v>
      </c>
      <c r="C50" s="122"/>
      <c r="D50" s="20"/>
      <c r="E50" s="21"/>
      <c r="F50" s="21">
        <f>SUM(F33:F49)</f>
        <v>0</v>
      </c>
      <c r="G50" s="21">
        <f>SUM(G33:G49)</f>
        <v>0</v>
      </c>
      <c r="H50" s="22"/>
      <c r="I50" s="21"/>
      <c r="J50" s="54">
        <f>SUM(J33:J49)</f>
        <v>0</v>
      </c>
      <c r="K50" s="54">
        <f>SUM(K33:K49)</f>
        <v>0</v>
      </c>
      <c r="L50" s="23"/>
    </row>
    <row r="51" spans="1:12" s="2" customFormat="1" ht="19.5" customHeight="1">
      <c r="A51" s="26"/>
      <c r="B51" s="27"/>
      <c r="C51" s="27"/>
      <c r="D51" s="28"/>
      <c r="E51" s="29"/>
      <c r="F51" s="29"/>
      <c r="G51" s="29"/>
      <c r="H51" s="30"/>
      <c r="I51" s="29"/>
      <c r="J51" s="29"/>
      <c r="K51" s="29"/>
      <c r="L51" s="29"/>
    </row>
    <row r="52" spans="1:12" s="2" customFormat="1" ht="19.5" customHeight="1">
      <c r="A52" s="26"/>
      <c r="B52" s="27"/>
      <c r="C52" s="27"/>
      <c r="D52" s="28"/>
      <c r="E52" s="29"/>
      <c r="F52" s="29"/>
      <c r="G52" s="29"/>
      <c r="H52" s="30"/>
      <c r="I52" s="29"/>
      <c r="J52" s="29"/>
      <c r="K52" s="29"/>
      <c r="L52" s="29"/>
    </row>
    <row r="53" spans="1:12" s="2" customFormat="1" ht="19.5" customHeight="1">
      <c r="A53" s="26"/>
      <c r="B53" s="27"/>
      <c r="C53" s="27"/>
      <c r="D53" s="28"/>
      <c r="E53" s="29"/>
      <c r="F53" s="29"/>
      <c r="G53" s="29"/>
      <c r="H53" s="30"/>
      <c r="I53" s="29"/>
      <c r="J53" s="29"/>
      <c r="K53" s="29"/>
      <c r="L53" s="29"/>
    </row>
    <row r="54" spans="1:12" s="2" customFormat="1" ht="19.5" customHeight="1">
      <c r="A54" s="26"/>
      <c r="B54" s="27"/>
      <c r="C54" s="27"/>
      <c r="D54" s="28"/>
      <c r="E54" s="29"/>
      <c r="F54" s="29"/>
      <c r="G54" s="29"/>
      <c r="H54" s="30"/>
      <c r="I54" s="29"/>
      <c r="J54" s="29"/>
      <c r="K54" s="29"/>
      <c r="L54" s="29"/>
    </row>
    <row r="55" spans="1:12" s="2" customFormat="1" ht="19.5" customHeight="1">
      <c r="A55" s="26"/>
      <c r="B55" s="27"/>
      <c r="C55" s="27"/>
      <c r="D55" s="28"/>
      <c r="E55" s="29"/>
      <c r="F55" s="29"/>
      <c r="G55" s="29"/>
      <c r="H55" s="30"/>
      <c r="I55" s="29"/>
      <c r="J55" s="29"/>
      <c r="K55" s="29"/>
      <c r="L55" s="29"/>
    </row>
    <row r="56" spans="1:12" s="2" customFormat="1" ht="19.5" customHeight="1">
      <c r="A56" s="26"/>
      <c r="B56" s="27"/>
      <c r="C56" s="27"/>
      <c r="D56" s="28"/>
      <c r="E56" s="29"/>
      <c r="F56" s="29"/>
      <c r="G56" s="29"/>
      <c r="H56" s="30"/>
      <c r="I56" s="29"/>
      <c r="J56" s="29"/>
      <c r="K56" s="29"/>
      <c r="L56" s="29"/>
    </row>
    <row r="57" spans="1:12" s="2" customFormat="1" ht="19.5" customHeight="1">
      <c r="A57" s="26"/>
      <c r="B57" s="27"/>
      <c r="C57" s="27"/>
      <c r="D57" s="28"/>
      <c r="E57" s="29"/>
      <c r="F57" s="29"/>
      <c r="G57" s="29"/>
      <c r="H57" s="30"/>
      <c r="I57" s="29"/>
      <c r="J57" s="29"/>
      <c r="K57" s="29"/>
      <c r="L57" s="29"/>
    </row>
    <row r="58" spans="1:12" s="2" customFormat="1" ht="19.5" customHeight="1">
      <c r="A58" s="26"/>
      <c r="B58" s="27"/>
      <c r="C58" s="27"/>
      <c r="D58" s="28"/>
      <c r="E58" s="29"/>
      <c r="F58" s="29"/>
      <c r="G58" s="29"/>
      <c r="H58" s="30"/>
      <c r="I58" s="29"/>
      <c r="J58" s="29"/>
      <c r="K58" s="29"/>
      <c r="L58" s="29"/>
    </row>
    <row r="59" spans="1:12" s="2" customFormat="1" ht="19.5" customHeight="1">
      <c r="A59" s="26"/>
      <c r="B59" s="27"/>
      <c r="C59" s="27"/>
      <c r="D59" s="28"/>
      <c r="E59" s="29"/>
      <c r="F59" s="29"/>
      <c r="G59" s="29"/>
      <c r="H59" s="30"/>
      <c r="I59" s="29"/>
      <c r="J59" s="29"/>
      <c r="K59" s="29"/>
      <c r="L59" s="29"/>
    </row>
    <row r="60" spans="1:12" s="2" customFormat="1" ht="29.25" customHeight="1">
      <c r="A60" s="37" t="s">
        <v>13</v>
      </c>
      <c r="B60" s="120" t="s">
        <v>25</v>
      </c>
      <c r="C60" s="120"/>
      <c r="D60" s="120"/>
      <c r="E60" s="120"/>
      <c r="F60" s="120"/>
      <c r="G60" s="120"/>
      <c r="H60" s="120"/>
      <c r="I60" s="120"/>
      <c r="J60" s="120"/>
      <c r="K60" s="120"/>
      <c r="L60" s="120"/>
    </row>
    <row r="61" spans="1:12" s="24" customFormat="1" ht="15.75">
      <c r="A61" s="46"/>
      <c r="B61" s="46"/>
      <c r="C61" s="46"/>
      <c r="D61" s="46"/>
      <c r="E61" s="46"/>
      <c r="F61" s="46"/>
      <c r="G61" s="46"/>
      <c r="H61" s="46"/>
      <c r="I61" s="46"/>
      <c r="J61" s="46"/>
      <c r="K61" s="46"/>
      <c r="L61" s="46"/>
    </row>
    <row r="62" spans="1:12" s="24" customFormat="1" ht="15.75">
      <c r="A62" s="46"/>
      <c r="B62" s="46"/>
      <c r="C62" s="46"/>
      <c r="D62" s="46"/>
      <c r="E62" s="46"/>
      <c r="F62" s="46"/>
      <c r="G62" s="46"/>
      <c r="H62" s="46"/>
      <c r="I62" s="46"/>
      <c r="J62" s="46"/>
      <c r="K62" s="46"/>
      <c r="L62" s="46"/>
    </row>
    <row r="63" spans="1:12" s="24" customFormat="1" ht="15.75">
      <c r="A63" s="46"/>
      <c r="B63" s="46"/>
      <c r="C63" s="46"/>
      <c r="D63" s="46"/>
      <c r="E63" s="46"/>
      <c r="F63" s="46"/>
      <c r="G63" s="46"/>
      <c r="H63" s="46"/>
      <c r="I63" s="46"/>
      <c r="J63" s="46"/>
      <c r="K63" s="46"/>
      <c r="L63" s="46"/>
    </row>
    <row r="64" spans="1:12" s="24" customFormat="1" ht="15.75">
      <c r="A64" s="46"/>
      <c r="B64" s="46"/>
      <c r="C64" s="46"/>
      <c r="D64" s="46"/>
      <c r="E64" s="46"/>
      <c r="F64" s="46"/>
      <c r="G64" s="46"/>
      <c r="H64" s="46"/>
      <c r="I64" s="46"/>
      <c r="J64" s="46"/>
      <c r="K64" s="46"/>
      <c r="L64" s="46"/>
    </row>
    <row r="65" spans="1:12" s="24" customFormat="1" ht="15.75">
      <c r="A65" s="46"/>
      <c r="B65" s="46"/>
      <c r="C65" s="46"/>
      <c r="D65" s="46"/>
      <c r="E65" s="46"/>
      <c r="F65" s="46"/>
      <c r="G65" s="46"/>
      <c r="H65" s="46"/>
      <c r="I65" s="46"/>
      <c r="J65" s="46"/>
      <c r="K65" s="46"/>
      <c r="L65" s="46"/>
    </row>
    <row r="66" spans="1:12" s="24" customFormat="1" ht="15.75">
      <c r="A66" s="46"/>
      <c r="B66" s="46"/>
      <c r="C66" s="46"/>
      <c r="D66" s="46"/>
      <c r="E66" s="46"/>
      <c r="F66" s="46"/>
      <c r="G66" s="46"/>
      <c r="H66" s="46"/>
      <c r="I66" s="46"/>
      <c r="J66" s="46"/>
      <c r="K66" s="46"/>
      <c r="L66" s="46"/>
    </row>
    <row r="67" spans="1:12" s="24" customFormat="1" ht="15.75">
      <c r="A67" s="46"/>
      <c r="B67" s="46"/>
      <c r="C67" s="46"/>
      <c r="D67" s="46"/>
      <c r="E67" s="46"/>
      <c r="F67" s="46"/>
      <c r="G67" s="46"/>
      <c r="H67" s="46"/>
      <c r="I67" s="46"/>
      <c r="J67" s="46"/>
      <c r="K67" s="46"/>
      <c r="L67" s="46"/>
    </row>
    <row r="68" spans="1:12" s="24" customFormat="1" ht="15.75">
      <c r="A68" s="46"/>
      <c r="B68" s="46"/>
      <c r="C68" s="46"/>
      <c r="D68" s="46"/>
      <c r="E68" s="46"/>
      <c r="F68" s="46"/>
      <c r="G68" s="46"/>
      <c r="H68" s="46"/>
      <c r="I68" s="46"/>
      <c r="J68" s="46"/>
      <c r="K68" s="46"/>
      <c r="L68" s="46"/>
    </row>
    <row r="69" spans="1:12" s="24" customFormat="1" ht="15.75">
      <c r="A69" s="46"/>
      <c r="B69" s="46"/>
      <c r="C69" s="46"/>
      <c r="D69" s="46"/>
      <c r="E69" s="46"/>
      <c r="F69" s="46"/>
      <c r="G69" s="46"/>
      <c r="H69" s="46"/>
      <c r="I69" s="46"/>
      <c r="J69" s="46"/>
      <c r="K69" s="46"/>
      <c r="L69" s="46"/>
    </row>
    <row r="70" spans="1:12" s="24" customFormat="1" ht="15.75">
      <c r="A70" s="46"/>
      <c r="B70" s="46"/>
      <c r="C70" s="46"/>
      <c r="D70" s="46"/>
      <c r="E70" s="46"/>
      <c r="F70" s="46"/>
      <c r="G70" s="46"/>
      <c r="H70" s="46"/>
      <c r="I70" s="46"/>
      <c r="J70" s="46"/>
      <c r="K70" s="46"/>
      <c r="L70" s="46"/>
    </row>
    <row r="71" spans="1:12" s="24" customFormat="1" ht="15.75">
      <c r="A71" s="46"/>
      <c r="B71" s="46"/>
      <c r="C71" s="46"/>
      <c r="D71" s="46"/>
      <c r="E71" s="46"/>
      <c r="F71" s="46"/>
      <c r="G71" s="46"/>
      <c r="H71" s="46"/>
      <c r="I71" s="46"/>
      <c r="J71" s="46"/>
      <c r="K71" s="46"/>
      <c r="L71" s="46"/>
    </row>
    <row r="72" spans="1:12" s="24" customFormat="1" ht="15.75">
      <c r="A72" s="46"/>
      <c r="B72" s="46"/>
      <c r="C72" s="46"/>
      <c r="D72" s="46"/>
      <c r="E72" s="46"/>
      <c r="F72" s="46"/>
      <c r="G72" s="46"/>
      <c r="H72" s="46"/>
      <c r="I72" s="46"/>
      <c r="J72" s="46"/>
      <c r="K72" s="46"/>
      <c r="L72" s="46"/>
    </row>
    <row r="73" spans="1:12" s="24" customFormat="1" ht="15.75">
      <c r="A73" s="46"/>
      <c r="B73" s="46"/>
      <c r="C73" s="46"/>
      <c r="D73" s="46"/>
      <c r="E73" s="46"/>
      <c r="F73" s="46"/>
      <c r="G73" s="46"/>
      <c r="H73" s="46"/>
      <c r="I73" s="46"/>
      <c r="J73" s="46"/>
      <c r="K73" s="46"/>
      <c r="L73" s="46"/>
    </row>
    <row r="74" spans="1:12" s="24" customFormat="1" ht="15.75">
      <c r="A74" s="46"/>
      <c r="B74" s="46"/>
      <c r="C74" s="46"/>
      <c r="D74" s="46"/>
      <c r="E74" s="46"/>
      <c r="F74" s="46"/>
      <c r="G74" s="46"/>
      <c r="H74" s="46"/>
      <c r="I74" s="46"/>
      <c r="J74" s="46"/>
      <c r="K74" s="46"/>
      <c r="L74" s="46"/>
    </row>
    <row r="75" spans="1:12" s="24" customFormat="1" ht="15.75">
      <c r="A75" s="46"/>
      <c r="B75" s="46"/>
      <c r="C75" s="46"/>
      <c r="D75" s="46"/>
      <c r="E75" s="46"/>
      <c r="F75" s="46"/>
      <c r="G75" s="46"/>
      <c r="H75" s="46"/>
      <c r="I75" s="46"/>
      <c r="J75" s="46"/>
      <c r="K75" s="46"/>
      <c r="L75" s="46"/>
    </row>
    <row r="76" spans="1:12" s="24" customFormat="1" ht="15.75">
      <c r="A76" s="46"/>
      <c r="B76" s="46"/>
      <c r="C76" s="46"/>
      <c r="D76" s="46"/>
      <c r="E76" s="46"/>
      <c r="F76" s="46"/>
      <c r="G76" s="46"/>
      <c r="H76" s="46"/>
      <c r="I76" s="46"/>
      <c r="J76" s="46"/>
      <c r="K76" s="46"/>
      <c r="L76" s="46"/>
    </row>
    <row r="77" spans="1:12" s="24" customFormat="1" ht="15.75">
      <c r="A77" s="46"/>
      <c r="B77" s="46"/>
      <c r="C77" s="46"/>
      <c r="D77" s="46"/>
      <c r="E77" s="46"/>
      <c r="F77" s="46"/>
      <c r="G77" s="46"/>
      <c r="H77" s="46"/>
      <c r="I77" s="46"/>
      <c r="J77" s="46"/>
      <c r="K77" s="46"/>
      <c r="L77" s="46"/>
    </row>
    <row r="78" spans="1:12" s="24" customFormat="1" ht="15.75">
      <c r="A78" s="46"/>
      <c r="B78" s="46"/>
      <c r="C78" s="46"/>
      <c r="D78" s="46"/>
      <c r="E78" s="46"/>
      <c r="F78" s="46"/>
      <c r="G78" s="46"/>
      <c r="H78" s="46"/>
      <c r="I78" s="46"/>
      <c r="J78" s="46"/>
      <c r="K78" s="47"/>
      <c r="L78" s="47"/>
    </row>
    <row r="79" spans="1:12" s="24" customFormat="1" ht="15.75">
      <c r="A79" s="46"/>
      <c r="B79" s="46"/>
      <c r="C79" s="46"/>
      <c r="D79" s="46"/>
      <c r="E79" s="46"/>
      <c r="F79" s="46"/>
      <c r="G79" s="46"/>
      <c r="H79" s="46"/>
      <c r="I79" s="46"/>
      <c r="J79" s="46"/>
      <c r="K79" s="47"/>
      <c r="L79" s="47"/>
    </row>
    <row r="80" spans="1:12" s="24" customFormat="1" ht="15.75">
      <c r="A80" s="46"/>
      <c r="B80" s="46"/>
      <c r="C80" s="46"/>
      <c r="D80" s="46"/>
      <c r="E80" s="46"/>
      <c r="F80" s="46"/>
      <c r="G80" s="46"/>
      <c r="H80" s="46"/>
      <c r="I80" s="46"/>
      <c r="J80" s="46"/>
      <c r="K80" s="47"/>
      <c r="L80" s="47"/>
    </row>
    <row r="81" spans="1:12" s="24" customFormat="1" ht="15.75">
      <c r="A81" s="46"/>
      <c r="B81" s="46"/>
      <c r="C81" s="46"/>
      <c r="D81" s="46"/>
      <c r="E81" s="46"/>
      <c r="F81" s="46"/>
      <c r="G81" s="46"/>
      <c r="H81" s="46"/>
      <c r="I81" s="46"/>
      <c r="J81" s="46"/>
      <c r="K81" s="47"/>
      <c r="L81" s="47"/>
    </row>
    <row r="82" spans="1:12" s="24" customFormat="1" ht="15.75">
      <c r="A82" s="46"/>
      <c r="B82" s="46"/>
      <c r="C82" s="46"/>
      <c r="D82" s="46"/>
      <c r="E82" s="46"/>
      <c r="F82" s="46"/>
      <c r="G82" s="46"/>
      <c r="H82" s="46"/>
      <c r="I82" s="46"/>
      <c r="J82" s="46"/>
      <c r="K82" s="47"/>
      <c r="L82" s="47"/>
    </row>
    <row r="83" spans="1:12" s="24" customFormat="1" ht="15.75">
      <c r="A83" s="46"/>
      <c r="B83" s="46"/>
      <c r="C83" s="46"/>
      <c r="D83" s="46"/>
      <c r="E83" s="46"/>
      <c r="F83" s="46"/>
      <c r="G83" s="46"/>
      <c r="H83" s="46"/>
      <c r="I83" s="46"/>
      <c r="J83" s="46"/>
      <c r="K83" s="47"/>
      <c r="L83" s="47"/>
    </row>
    <row r="84" spans="1:12" s="24" customFormat="1" ht="15.75">
      <c r="A84" s="46"/>
      <c r="B84" s="46"/>
      <c r="C84" s="46"/>
      <c r="D84" s="46"/>
      <c r="E84" s="46"/>
      <c r="F84" s="46"/>
      <c r="G84" s="46"/>
      <c r="H84" s="46"/>
      <c r="I84" s="46"/>
      <c r="J84" s="46"/>
      <c r="K84" s="47"/>
      <c r="L84" s="47"/>
    </row>
    <row r="85" spans="1:12" s="24" customFormat="1" ht="15.75">
      <c r="A85" s="46"/>
      <c r="B85" s="46"/>
      <c r="C85" s="46"/>
      <c r="D85" s="46"/>
      <c r="E85" s="46"/>
      <c r="F85" s="46"/>
      <c r="G85" s="46"/>
      <c r="H85" s="46"/>
      <c r="I85" s="46"/>
      <c r="J85" s="46"/>
      <c r="K85" s="47"/>
      <c r="L85" s="47"/>
    </row>
    <row r="86" spans="1:12" s="24" customFormat="1" ht="15.75">
      <c r="A86" s="46"/>
      <c r="B86" s="46"/>
      <c r="C86" s="46"/>
      <c r="D86" s="46"/>
      <c r="E86" s="46"/>
      <c r="F86" s="46"/>
      <c r="G86" s="46"/>
      <c r="H86" s="46"/>
      <c r="I86" s="46"/>
      <c r="J86" s="46"/>
      <c r="K86" s="47"/>
      <c r="L86" s="47"/>
    </row>
    <row r="87" spans="1:12" s="24" customFormat="1" ht="15.75">
      <c r="A87" s="46"/>
      <c r="B87" s="46"/>
      <c r="C87" s="46"/>
      <c r="D87" s="46"/>
      <c r="E87" s="46"/>
      <c r="F87" s="46"/>
      <c r="G87" s="46"/>
      <c r="H87" s="46"/>
      <c r="I87" s="46"/>
      <c r="J87" s="46"/>
      <c r="K87" s="55"/>
      <c r="L87" s="55"/>
    </row>
    <row r="88" spans="1:12" s="24" customFormat="1" ht="15.75">
      <c r="A88" s="46"/>
      <c r="B88" s="46"/>
      <c r="C88" s="46"/>
      <c r="D88" s="46"/>
      <c r="E88" s="46"/>
      <c r="F88" s="46"/>
      <c r="G88" s="46"/>
      <c r="H88" s="46"/>
      <c r="I88" s="46"/>
      <c r="J88" s="46"/>
      <c r="K88" s="56">
        <f>$K$28</f>
        <v>11927840</v>
      </c>
      <c r="L88" s="55"/>
    </row>
    <row r="89" spans="1:12" s="24" customFormat="1" ht="15.75">
      <c r="A89" s="46"/>
      <c r="B89" s="46"/>
      <c r="C89" s="46"/>
      <c r="D89" s="46"/>
      <c r="E89" s="46"/>
      <c r="F89" s="46"/>
      <c r="G89" s="46"/>
      <c r="H89" s="46"/>
      <c r="I89" s="46"/>
      <c r="J89" s="46"/>
      <c r="K89" s="56">
        <f>$K$46</f>
        <v>0</v>
      </c>
      <c r="L89" s="57"/>
    </row>
    <row r="90" spans="1:12" s="24" customFormat="1" ht="15.75">
      <c r="A90" s="46"/>
      <c r="B90" s="46"/>
      <c r="C90" s="46"/>
      <c r="D90" s="46"/>
      <c r="E90" s="46"/>
      <c r="F90" s="46"/>
      <c r="G90" s="46"/>
      <c r="H90" s="46"/>
      <c r="I90" s="46"/>
      <c r="J90" s="46"/>
      <c r="K90" s="56">
        <f>K88-K89</f>
        <v>11927840</v>
      </c>
      <c r="L90" s="57">
        <f>K90/K88*100%</f>
        <v>1</v>
      </c>
    </row>
    <row r="91" spans="1:12" s="24" customFormat="1" ht="15.75">
      <c r="A91" s="46"/>
      <c r="B91" s="46"/>
      <c r="C91" s="46"/>
      <c r="D91" s="46"/>
      <c r="E91" s="46"/>
      <c r="F91" s="46"/>
      <c r="G91" s="46"/>
      <c r="H91" s="46"/>
      <c r="I91" s="46"/>
      <c r="J91" s="46"/>
      <c r="K91" s="55"/>
      <c r="L91" s="57">
        <f>K89/K88*100%</f>
        <v>0</v>
      </c>
    </row>
    <row r="92" spans="1:12" s="24" customFormat="1" ht="15.75">
      <c r="A92" s="46"/>
      <c r="B92" s="48"/>
      <c r="C92" s="46"/>
      <c r="D92" s="46"/>
      <c r="E92" s="46"/>
      <c r="F92" s="46"/>
      <c r="G92" s="46"/>
      <c r="H92" s="46"/>
      <c r="I92" s="46"/>
      <c r="J92" s="46"/>
      <c r="K92" s="49"/>
      <c r="L92" s="49"/>
    </row>
    <row r="93" spans="1:12" s="2" customFormat="1" ht="19.5" customHeight="1">
      <c r="A93" s="43"/>
      <c r="B93" s="50"/>
      <c r="C93" s="51"/>
      <c r="D93" s="51"/>
      <c r="E93" s="51"/>
      <c r="F93" s="51"/>
      <c r="G93" s="41"/>
      <c r="H93" s="41"/>
      <c r="I93" s="41"/>
      <c r="J93" s="41"/>
      <c r="K93" s="41"/>
      <c r="L93" s="41"/>
    </row>
  </sheetData>
  <sheetProtection selectLockedCells="1" selectUnlockedCells="1"/>
  <mergeCells count="11">
    <mergeCell ref="B50:C50"/>
    <mergeCell ref="B60:L60"/>
    <mergeCell ref="B8:K8"/>
    <mergeCell ref="B28:C28"/>
    <mergeCell ref="B30:L30"/>
    <mergeCell ref="B7:K7"/>
    <mergeCell ref="B1:K1"/>
    <mergeCell ref="B2:K2"/>
    <mergeCell ref="A4:C5"/>
    <mergeCell ref="I4:K5"/>
    <mergeCell ref="B6:K6"/>
  </mergeCells>
  <printOptions horizontalCentered="1" verticalCentered="1"/>
  <pageMargins left="0.196850393700787" right="0.236220472440945" top="0.275590551181102" bottom="0.31496062992126" header="0.275590551181102" footer="0.31496062992126"/>
  <pageSetup horizontalDpi="300" verticalDpi="300" orientation="landscape" paperSize="9" r:id="rId2"/>
  <headerFooter>
    <oddFooter xml:space="preserve">&amp;R&amp;".VnTime,Regular"&amp;14&amp;P      </oddFooter>
  </headerFooter>
  <drawing r:id="rId1"/>
</worksheet>
</file>

<file path=xl/worksheets/sheet6.xml><?xml version="1.0" encoding="utf-8"?>
<worksheet xmlns="http://schemas.openxmlformats.org/spreadsheetml/2006/main" xmlns:r="http://schemas.openxmlformats.org/officeDocument/2006/relationships">
  <dimension ref="A1:L97"/>
  <sheetViews>
    <sheetView zoomScalePageLayoutView="0" workbookViewId="0" topLeftCell="A19">
      <selection activeCell="B8" sqref="B8:K8"/>
    </sheetView>
  </sheetViews>
  <sheetFormatPr defaultColWidth="9.140625" defaultRowHeight="19.5" customHeight="1"/>
  <cols>
    <col min="1" max="1" width="6.8515625" style="31" customWidth="1"/>
    <col min="2" max="2" width="29.140625" style="32" customWidth="1"/>
    <col min="3" max="3" width="20.57421875" style="32" customWidth="1"/>
    <col min="4" max="4" width="7.421875" style="34" customWidth="1"/>
    <col min="5" max="5" width="8.140625" style="35" customWidth="1"/>
    <col min="6" max="6" width="9.00390625" style="32" customWidth="1"/>
    <col min="7" max="7" width="10.421875" style="32" customWidth="1"/>
    <col min="8" max="8" width="7.421875" style="32" customWidth="1"/>
    <col min="9" max="9" width="8.00390625" style="32" customWidth="1"/>
    <col min="10" max="10" width="11.7109375" style="32" customWidth="1"/>
    <col min="11" max="11" width="19.421875" style="32" customWidth="1"/>
    <col min="12" max="12" width="14.140625" style="32" customWidth="1"/>
    <col min="13" max="16384" width="9.140625" style="1" customWidth="1"/>
  </cols>
  <sheetData>
    <row r="1" spans="2:11" ht="19.5" customHeight="1">
      <c r="B1" s="129"/>
      <c r="C1" s="129"/>
      <c r="D1" s="129"/>
      <c r="E1" s="129"/>
      <c r="F1" s="129"/>
      <c r="G1" s="129"/>
      <c r="H1" s="129"/>
      <c r="I1" s="129"/>
      <c r="J1" s="129"/>
      <c r="K1" s="129"/>
    </row>
    <row r="2" spans="2:11" ht="19.5" customHeight="1">
      <c r="B2" s="130" t="s">
        <v>94</v>
      </c>
      <c r="C2" s="130"/>
      <c r="D2" s="130"/>
      <c r="E2" s="130"/>
      <c r="F2" s="130"/>
      <c r="G2" s="130"/>
      <c r="H2" s="130"/>
      <c r="I2" s="130"/>
      <c r="J2" s="130"/>
      <c r="K2" s="130"/>
    </row>
    <row r="3" spans="2:11" ht="19.5" customHeight="1">
      <c r="B3" s="136" t="s">
        <v>95</v>
      </c>
      <c r="C3" s="136"/>
      <c r="D3" s="136"/>
      <c r="E3" s="136"/>
      <c r="F3" s="136"/>
      <c r="G3" s="136"/>
      <c r="H3" s="136"/>
      <c r="I3" s="136"/>
      <c r="J3" s="136"/>
      <c r="K3" s="136"/>
    </row>
    <row r="4" ht="13.5" customHeight="1">
      <c r="B4" s="33"/>
    </row>
    <row r="5" spans="2:12" ht="15" customHeight="1">
      <c r="B5" s="128" t="s">
        <v>96</v>
      </c>
      <c r="C5" s="128"/>
      <c r="I5" s="123" t="s">
        <v>38</v>
      </c>
      <c r="J5" s="123"/>
      <c r="K5" s="123"/>
      <c r="L5" s="36"/>
    </row>
    <row r="6" spans="2:12" ht="27" customHeight="1">
      <c r="B6" s="128"/>
      <c r="C6" s="128"/>
      <c r="I6" s="123"/>
      <c r="J6" s="123"/>
      <c r="K6" s="123"/>
      <c r="L6" s="36"/>
    </row>
    <row r="7" spans="2:11" ht="28.5" customHeight="1">
      <c r="B7" s="130" t="s">
        <v>12</v>
      </c>
      <c r="C7" s="130"/>
      <c r="D7" s="130"/>
      <c r="E7" s="130"/>
      <c r="F7" s="130"/>
      <c r="G7" s="130"/>
      <c r="H7" s="130"/>
      <c r="I7" s="130"/>
      <c r="J7" s="130"/>
      <c r="K7" s="130"/>
    </row>
    <row r="8" spans="1:12" s="2" customFormat="1" ht="27.75" customHeight="1">
      <c r="A8" s="37"/>
      <c r="B8" s="131" t="s">
        <v>151</v>
      </c>
      <c r="C8" s="131"/>
      <c r="D8" s="131"/>
      <c r="E8" s="131"/>
      <c r="F8" s="131"/>
      <c r="G8" s="131"/>
      <c r="H8" s="131"/>
      <c r="I8" s="131"/>
      <c r="J8" s="131"/>
      <c r="K8" s="131"/>
      <c r="L8" s="38"/>
    </row>
    <row r="9" spans="1:12" s="2" customFormat="1" ht="19.5" customHeight="1">
      <c r="A9" s="37" t="s">
        <v>10</v>
      </c>
      <c r="B9" s="120" t="s">
        <v>34</v>
      </c>
      <c r="C9" s="120"/>
      <c r="D9" s="120"/>
      <c r="E9" s="120"/>
      <c r="F9" s="120"/>
      <c r="G9" s="120"/>
      <c r="H9" s="120"/>
      <c r="I9" s="120"/>
      <c r="J9" s="120"/>
      <c r="K9" s="120"/>
      <c r="L9" s="38"/>
    </row>
    <row r="10" spans="1:12" s="2" customFormat="1" ht="12" customHeight="1" thickBot="1">
      <c r="A10" s="37"/>
      <c r="B10" s="39"/>
      <c r="C10" s="39"/>
      <c r="D10" s="39"/>
      <c r="E10" s="39"/>
      <c r="F10" s="39"/>
      <c r="G10" s="39"/>
      <c r="H10" s="39"/>
      <c r="I10" s="39"/>
      <c r="J10" s="39"/>
      <c r="K10" s="39"/>
      <c r="L10" s="38"/>
    </row>
    <row r="11" spans="1:12" s="2" customFormat="1" ht="110.25">
      <c r="A11" s="3" t="s">
        <v>0</v>
      </c>
      <c r="B11" s="4" t="s">
        <v>15</v>
      </c>
      <c r="C11" s="4" t="s">
        <v>17</v>
      </c>
      <c r="D11" s="5" t="s">
        <v>26</v>
      </c>
      <c r="E11" s="6" t="s">
        <v>27</v>
      </c>
      <c r="F11" s="7" t="s">
        <v>28</v>
      </c>
      <c r="G11" s="5" t="s">
        <v>29</v>
      </c>
      <c r="H11" s="5" t="s">
        <v>18</v>
      </c>
      <c r="I11" s="5" t="s">
        <v>16</v>
      </c>
      <c r="J11" s="52" t="s">
        <v>30</v>
      </c>
      <c r="K11" s="52" t="s">
        <v>31</v>
      </c>
      <c r="L11" s="25" t="s">
        <v>5</v>
      </c>
    </row>
    <row r="12" spans="1:12" s="2" customFormat="1" ht="18" customHeight="1">
      <c r="A12" s="8">
        <v>1</v>
      </c>
      <c r="B12" s="9" t="s">
        <v>2</v>
      </c>
      <c r="C12" s="10"/>
      <c r="D12" s="11"/>
      <c r="E12" s="40"/>
      <c r="F12" s="12"/>
      <c r="G12" s="12"/>
      <c r="H12" s="12"/>
      <c r="I12" s="12"/>
      <c r="J12" s="53"/>
      <c r="K12" s="53"/>
      <c r="L12" s="13"/>
    </row>
    <row r="13" spans="1:12" s="2" customFormat="1" ht="31.5">
      <c r="A13" s="14" t="s">
        <v>14</v>
      </c>
      <c r="B13" s="10" t="s">
        <v>93</v>
      </c>
      <c r="C13" s="10" t="s">
        <v>109</v>
      </c>
      <c r="D13" s="15">
        <v>2</v>
      </c>
      <c r="E13" s="40">
        <v>40799</v>
      </c>
      <c r="F13" s="12">
        <v>0</v>
      </c>
      <c r="G13" s="12">
        <v>0</v>
      </c>
      <c r="H13" s="12">
        <v>1</v>
      </c>
      <c r="I13" s="12">
        <v>10</v>
      </c>
      <c r="J13" s="53">
        <f aca="true" t="shared" si="0" ref="J13:J31">G13+F13+(D13*E13)</f>
        <v>81598</v>
      </c>
      <c r="K13" s="53">
        <f aca="true" t="shared" si="1" ref="K13:K31">J13*I13*H13</f>
        <v>815980</v>
      </c>
      <c r="L13" s="13"/>
    </row>
    <row r="14" spans="1:12" s="2" customFormat="1" ht="125.25" customHeight="1">
      <c r="A14" s="16">
        <v>1.2</v>
      </c>
      <c r="B14" s="10" t="s">
        <v>97</v>
      </c>
      <c r="C14" s="42" t="s">
        <v>92</v>
      </c>
      <c r="D14" s="15">
        <v>3</v>
      </c>
      <c r="E14" s="40">
        <v>40799</v>
      </c>
      <c r="F14" s="12">
        <v>0</v>
      </c>
      <c r="G14" s="12">
        <v>5000</v>
      </c>
      <c r="H14" s="12">
        <v>1</v>
      </c>
      <c r="I14" s="12">
        <v>10</v>
      </c>
      <c r="J14" s="53">
        <f t="shared" si="0"/>
        <v>127397</v>
      </c>
      <c r="K14" s="53">
        <f t="shared" si="1"/>
        <v>1273970</v>
      </c>
      <c r="L14" s="13" t="s">
        <v>98</v>
      </c>
    </row>
    <row r="15" spans="1:12" s="2" customFormat="1" ht="94.5">
      <c r="A15" s="14">
        <v>1.3</v>
      </c>
      <c r="B15" s="10" t="s">
        <v>106</v>
      </c>
      <c r="C15" s="42" t="s">
        <v>92</v>
      </c>
      <c r="D15" s="15">
        <v>3</v>
      </c>
      <c r="E15" s="40">
        <v>40799</v>
      </c>
      <c r="F15" s="12"/>
      <c r="G15" s="12">
        <v>5000</v>
      </c>
      <c r="H15" s="12">
        <v>1</v>
      </c>
      <c r="I15" s="12">
        <v>10</v>
      </c>
      <c r="J15" s="53">
        <f t="shared" si="0"/>
        <v>127397</v>
      </c>
      <c r="K15" s="53">
        <f t="shared" si="1"/>
        <v>1273970</v>
      </c>
      <c r="L15" s="13"/>
    </row>
    <row r="16" spans="1:12" s="2" customFormat="1" ht="38.25" customHeight="1">
      <c r="A16" s="16">
        <v>1.4</v>
      </c>
      <c r="B16" s="10" t="s">
        <v>139</v>
      </c>
      <c r="C16" s="10" t="s">
        <v>107</v>
      </c>
      <c r="D16" s="15">
        <v>50</v>
      </c>
      <c r="E16" s="40">
        <v>40799</v>
      </c>
      <c r="F16" s="12"/>
      <c r="G16" s="12">
        <v>50000</v>
      </c>
      <c r="H16" s="12">
        <v>1</v>
      </c>
      <c r="I16" s="12">
        <v>10</v>
      </c>
      <c r="J16" s="53">
        <f>G16+F16+(D16*E16)</f>
        <v>2089950</v>
      </c>
      <c r="K16" s="53">
        <f>J16*I16*H16</f>
        <v>20899500</v>
      </c>
      <c r="L16" s="13" t="s">
        <v>108</v>
      </c>
    </row>
    <row r="17" spans="1:12" s="2" customFormat="1" ht="18" customHeight="1">
      <c r="A17" s="16"/>
      <c r="B17" s="10"/>
      <c r="C17" s="41" t="s">
        <v>100</v>
      </c>
      <c r="D17" s="15"/>
      <c r="E17" s="40">
        <v>40799</v>
      </c>
      <c r="F17" s="12"/>
      <c r="G17" s="12"/>
      <c r="H17" s="12">
        <v>1</v>
      </c>
      <c r="I17" s="12">
        <v>10</v>
      </c>
      <c r="J17" s="53">
        <f t="shared" si="0"/>
        <v>0</v>
      </c>
      <c r="K17" s="53">
        <f t="shared" si="1"/>
        <v>0</v>
      </c>
      <c r="L17" s="13"/>
    </row>
    <row r="18" spans="1:12" s="2" customFormat="1" ht="18" customHeight="1">
      <c r="A18" s="8">
        <v>2</v>
      </c>
      <c r="B18" s="9" t="s">
        <v>7</v>
      </c>
      <c r="C18" s="10" t="s">
        <v>8</v>
      </c>
      <c r="D18" s="15">
        <v>2</v>
      </c>
      <c r="E18" s="40">
        <v>40799</v>
      </c>
      <c r="F18" s="12"/>
      <c r="G18" s="12"/>
      <c r="H18" s="12">
        <v>1</v>
      </c>
      <c r="I18" s="12">
        <v>10</v>
      </c>
      <c r="J18" s="53">
        <f t="shared" si="0"/>
        <v>81598</v>
      </c>
      <c r="K18" s="53">
        <f t="shared" si="1"/>
        <v>815980</v>
      </c>
      <c r="L18" s="13"/>
    </row>
    <row r="19" spans="1:12" s="2" customFormat="1" ht="18" customHeight="1">
      <c r="A19" s="16"/>
      <c r="B19" s="10"/>
      <c r="C19" s="10" t="s">
        <v>36</v>
      </c>
      <c r="D19" s="15">
        <v>0</v>
      </c>
      <c r="E19" s="40">
        <v>40799</v>
      </c>
      <c r="F19" s="12"/>
      <c r="G19" s="12"/>
      <c r="H19" s="12">
        <v>1</v>
      </c>
      <c r="I19" s="12">
        <v>10</v>
      </c>
      <c r="J19" s="53">
        <f t="shared" si="0"/>
        <v>0</v>
      </c>
      <c r="K19" s="53">
        <f t="shared" si="1"/>
        <v>0</v>
      </c>
      <c r="L19" s="13"/>
    </row>
    <row r="20" spans="1:12" s="2" customFormat="1" ht="18" customHeight="1">
      <c r="A20" s="16"/>
      <c r="B20" s="10"/>
      <c r="C20" s="10" t="s">
        <v>20</v>
      </c>
      <c r="D20" s="15">
        <v>0</v>
      </c>
      <c r="E20" s="40">
        <v>40799</v>
      </c>
      <c r="F20" s="12"/>
      <c r="G20" s="12"/>
      <c r="H20" s="12">
        <v>1</v>
      </c>
      <c r="I20" s="12">
        <v>10</v>
      </c>
      <c r="J20" s="53">
        <f t="shared" si="0"/>
        <v>0</v>
      </c>
      <c r="K20" s="53">
        <f t="shared" si="1"/>
        <v>0</v>
      </c>
      <c r="L20" s="13"/>
    </row>
    <row r="21" spans="1:12" s="2" customFormat="1" ht="15.75">
      <c r="A21" s="8">
        <v>3</v>
      </c>
      <c r="B21" s="9" t="s">
        <v>21</v>
      </c>
      <c r="C21" s="10"/>
      <c r="D21" s="15"/>
      <c r="E21" s="40">
        <v>40799</v>
      </c>
      <c r="F21" s="12"/>
      <c r="G21" s="12"/>
      <c r="H21" s="12">
        <v>1</v>
      </c>
      <c r="I21" s="12">
        <v>10</v>
      </c>
      <c r="J21" s="53">
        <f>G21+F21+(D21*E21)</f>
        <v>0</v>
      </c>
      <c r="K21" s="53">
        <f>J21*I21*H21</f>
        <v>0</v>
      </c>
      <c r="L21" s="13"/>
    </row>
    <row r="22" spans="1:12" s="2" customFormat="1" ht="18" customHeight="1">
      <c r="A22" s="14" t="s">
        <v>23</v>
      </c>
      <c r="B22" s="10" t="s">
        <v>3</v>
      </c>
      <c r="C22" s="10"/>
      <c r="D22" s="15"/>
      <c r="E22" s="40">
        <v>40799</v>
      </c>
      <c r="F22" s="12"/>
      <c r="G22" s="12"/>
      <c r="H22" s="12">
        <v>1</v>
      </c>
      <c r="I22" s="12">
        <v>10</v>
      </c>
      <c r="J22" s="53">
        <f>G22+F22+(D22*E22)</f>
        <v>0</v>
      </c>
      <c r="K22" s="53">
        <f>J22*I22*H22</f>
        <v>0</v>
      </c>
      <c r="L22" s="13"/>
    </row>
    <row r="23" spans="1:12" s="2" customFormat="1" ht="18" customHeight="1">
      <c r="A23" s="14" t="s">
        <v>22</v>
      </c>
      <c r="B23" s="10" t="s">
        <v>4</v>
      </c>
      <c r="C23" s="10"/>
      <c r="D23" s="15"/>
      <c r="E23" s="40">
        <v>40799</v>
      </c>
      <c r="F23" s="12"/>
      <c r="G23" s="12">
        <v>1000000</v>
      </c>
      <c r="H23" s="12">
        <v>1</v>
      </c>
      <c r="I23" s="12">
        <v>10</v>
      </c>
      <c r="J23" s="53">
        <f>G23+F23+(D23*E23)</f>
        <v>1000000</v>
      </c>
      <c r="K23" s="53">
        <f>J23*I23*H23</f>
        <v>10000000</v>
      </c>
      <c r="L23" s="13"/>
    </row>
    <row r="24" spans="1:12" s="2" customFormat="1" ht="57.75" customHeight="1">
      <c r="A24" s="16">
        <v>4</v>
      </c>
      <c r="B24" s="10" t="s">
        <v>101</v>
      </c>
      <c r="C24" s="10"/>
      <c r="D24" s="15"/>
      <c r="E24" s="40">
        <v>40799</v>
      </c>
      <c r="F24" s="12"/>
      <c r="G24" s="12"/>
      <c r="H24" s="12"/>
      <c r="I24" s="12">
        <v>10</v>
      </c>
      <c r="J24" s="53"/>
      <c r="K24" s="53"/>
      <c r="L24" s="13"/>
    </row>
    <row r="25" spans="1:12" s="2" customFormat="1" ht="22.5" customHeight="1">
      <c r="A25" s="16"/>
      <c r="B25" s="42"/>
      <c r="C25" s="10" t="s">
        <v>19</v>
      </c>
      <c r="D25" s="15"/>
      <c r="E25" s="40">
        <v>40799</v>
      </c>
      <c r="F25" s="12"/>
      <c r="G25" s="12"/>
      <c r="H25" s="12">
        <v>1</v>
      </c>
      <c r="I25" s="12">
        <v>10</v>
      </c>
      <c r="J25" s="53">
        <f t="shared" si="0"/>
        <v>0</v>
      </c>
      <c r="K25" s="53">
        <f t="shared" si="1"/>
        <v>0</v>
      </c>
      <c r="L25" s="13"/>
    </row>
    <row r="26" spans="1:12" s="2" customFormat="1" ht="18" customHeight="1">
      <c r="A26" s="16"/>
      <c r="B26" s="10"/>
      <c r="C26" s="10" t="s">
        <v>24</v>
      </c>
      <c r="D26" s="15"/>
      <c r="E26" s="40">
        <v>40799</v>
      </c>
      <c r="F26" s="12"/>
      <c r="G26" s="12"/>
      <c r="H26" s="12">
        <v>1</v>
      </c>
      <c r="I26" s="12">
        <v>10</v>
      </c>
      <c r="J26" s="53">
        <f t="shared" si="0"/>
        <v>0</v>
      </c>
      <c r="K26" s="53">
        <f t="shared" si="1"/>
        <v>0</v>
      </c>
      <c r="L26" s="13"/>
    </row>
    <row r="27" spans="1:12" s="2" customFormat="1" ht="18" customHeight="1">
      <c r="A27" s="16">
        <v>5</v>
      </c>
      <c r="B27" s="10" t="s">
        <v>32</v>
      </c>
      <c r="C27" s="10"/>
      <c r="D27" s="15"/>
      <c r="E27" s="40">
        <v>40799</v>
      </c>
      <c r="F27" s="12"/>
      <c r="G27" s="12"/>
      <c r="H27" s="12">
        <v>1</v>
      </c>
      <c r="I27" s="12">
        <v>10</v>
      </c>
      <c r="J27" s="53">
        <f>G27+F27+(D27*E27)</f>
        <v>0</v>
      </c>
      <c r="K27" s="53">
        <f>J27*I27*H27</f>
        <v>0</v>
      </c>
      <c r="L27" s="13"/>
    </row>
    <row r="28" spans="1:12" s="2" customFormat="1" ht="15.75">
      <c r="A28" s="16">
        <v>6</v>
      </c>
      <c r="B28" s="9" t="s">
        <v>9</v>
      </c>
      <c r="C28" s="10" t="s">
        <v>8</v>
      </c>
      <c r="D28" s="15">
        <v>2</v>
      </c>
      <c r="E28" s="40">
        <v>40799</v>
      </c>
      <c r="F28" s="12"/>
      <c r="G28" s="12"/>
      <c r="H28" s="12">
        <v>1</v>
      </c>
      <c r="I28" s="12">
        <v>10</v>
      </c>
      <c r="J28" s="53">
        <f t="shared" si="0"/>
        <v>81598</v>
      </c>
      <c r="K28" s="53">
        <f t="shared" si="1"/>
        <v>815980</v>
      </c>
      <c r="L28" s="13"/>
    </row>
    <row r="29" spans="1:12" s="2" customFormat="1" ht="18" customHeight="1">
      <c r="A29" s="17"/>
      <c r="B29" s="10"/>
      <c r="C29" s="10" t="s">
        <v>37</v>
      </c>
      <c r="D29" s="15"/>
      <c r="E29" s="40">
        <v>40799</v>
      </c>
      <c r="F29" s="12"/>
      <c r="G29" s="12"/>
      <c r="H29" s="12">
        <v>1</v>
      </c>
      <c r="I29" s="12">
        <v>10</v>
      </c>
      <c r="J29" s="53">
        <f t="shared" si="0"/>
        <v>0</v>
      </c>
      <c r="K29" s="53">
        <f t="shared" si="1"/>
        <v>0</v>
      </c>
      <c r="L29" s="13"/>
    </row>
    <row r="30" spans="1:12" s="2" customFormat="1" ht="18" customHeight="1">
      <c r="A30" s="17"/>
      <c r="B30" s="10"/>
      <c r="C30" s="10" t="s">
        <v>20</v>
      </c>
      <c r="D30" s="15"/>
      <c r="E30" s="40">
        <v>40799</v>
      </c>
      <c r="F30" s="12"/>
      <c r="G30" s="12"/>
      <c r="H30" s="12">
        <v>1</v>
      </c>
      <c r="I30" s="12">
        <v>10</v>
      </c>
      <c r="J30" s="53">
        <f t="shared" si="0"/>
        <v>0</v>
      </c>
      <c r="K30" s="53">
        <f t="shared" si="1"/>
        <v>0</v>
      </c>
      <c r="L30" s="13"/>
    </row>
    <row r="31" spans="1:12" s="2" customFormat="1" ht="18" customHeight="1">
      <c r="A31" s="18"/>
      <c r="B31" s="10"/>
      <c r="C31" s="10" t="s">
        <v>6</v>
      </c>
      <c r="D31" s="15"/>
      <c r="E31" s="40">
        <v>40799</v>
      </c>
      <c r="F31" s="12"/>
      <c r="G31" s="12"/>
      <c r="H31" s="12">
        <v>1</v>
      </c>
      <c r="I31" s="12">
        <v>10</v>
      </c>
      <c r="J31" s="53">
        <f t="shared" si="0"/>
        <v>0</v>
      </c>
      <c r="K31" s="53">
        <f t="shared" si="1"/>
        <v>0</v>
      </c>
      <c r="L31" s="13"/>
    </row>
    <row r="32" spans="1:12" s="2" customFormat="1" ht="19.5" customHeight="1" thickBot="1">
      <c r="A32" s="19"/>
      <c r="B32" s="121" t="s">
        <v>1</v>
      </c>
      <c r="C32" s="122"/>
      <c r="D32" s="20"/>
      <c r="E32" s="21"/>
      <c r="F32" s="21">
        <f>SUM(F12:F26)</f>
        <v>0</v>
      </c>
      <c r="G32" s="21">
        <f>SUM(G12:G26)</f>
        <v>1060000</v>
      </c>
      <c r="H32" s="22"/>
      <c r="I32" s="21"/>
      <c r="J32" s="54">
        <f>SUM(J12:J31)</f>
        <v>3589538</v>
      </c>
      <c r="K32" s="54">
        <f>SUM(K12:K31)</f>
        <v>35895380</v>
      </c>
      <c r="L32" s="23"/>
    </row>
    <row r="33" spans="1:12" s="2" customFormat="1" ht="19.5" customHeight="1">
      <c r="A33" s="26"/>
      <c r="B33" s="27"/>
      <c r="C33" s="27"/>
      <c r="D33" s="28"/>
      <c r="E33" s="29"/>
      <c r="F33" s="29"/>
      <c r="G33" s="29"/>
      <c r="H33" s="30"/>
      <c r="I33" s="29"/>
      <c r="J33" s="29"/>
      <c r="K33" s="29"/>
      <c r="L33" s="29"/>
    </row>
    <row r="34" spans="1:12" s="2" customFormat="1" ht="27.75" customHeight="1">
      <c r="A34" s="37" t="s">
        <v>11</v>
      </c>
      <c r="B34" s="120" t="s">
        <v>35</v>
      </c>
      <c r="C34" s="120"/>
      <c r="D34" s="120"/>
      <c r="E34" s="120"/>
      <c r="F34" s="120"/>
      <c r="G34" s="120"/>
      <c r="H34" s="120"/>
      <c r="I34" s="120"/>
      <c r="J34" s="120"/>
      <c r="K34" s="120"/>
      <c r="L34" s="120"/>
    </row>
    <row r="35" spans="1:12" s="2" customFormat="1" ht="19.5" customHeight="1" thickBot="1">
      <c r="A35" s="43"/>
      <c r="B35" s="41"/>
      <c r="C35" s="41"/>
      <c r="D35" s="44"/>
      <c r="E35" s="45"/>
      <c r="F35" s="41"/>
      <c r="G35" s="41"/>
      <c r="H35" s="41"/>
      <c r="I35" s="41"/>
      <c r="J35" s="41"/>
      <c r="K35" s="41"/>
      <c r="L35" s="41"/>
    </row>
    <row r="36" spans="1:12" s="2" customFormat="1" ht="110.25">
      <c r="A36" s="3" t="s">
        <v>0</v>
      </c>
      <c r="B36" s="4" t="s">
        <v>15</v>
      </c>
      <c r="C36" s="4" t="s">
        <v>17</v>
      </c>
      <c r="D36" s="5" t="s">
        <v>26</v>
      </c>
      <c r="E36" s="6" t="s">
        <v>27</v>
      </c>
      <c r="F36" s="7" t="s">
        <v>28</v>
      </c>
      <c r="G36" s="5" t="s">
        <v>29</v>
      </c>
      <c r="H36" s="5" t="s">
        <v>18</v>
      </c>
      <c r="I36" s="5" t="s">
        <v>16</v>
      </c>
      <c r="J36" s="5" t="s">
        <v>30</v>
      </c>
      <c r="K36" s="5" t="s">
        <v>31</v>
      </c>
      <c r="L36" s="25" t="s">
        <v>5</v>
      </c>
    </row>
    <row r="37" spans="1:12" s="2" customFormat="1" ht="19.5" customHeight="1">
      <c r="A37" s="8">
        <v>1</v>
      </c>
      <c r="B37" s="9" t="s">
        <v>2</v>
      </c>
      <c r="C37" s="10"/>
      <c r="D37" s="11"/>
      <c r="E37" s="40"/>
      <c r="F37" s="12"/>
      <c r="G37" s="12"/>
      <c r="H37" s="12"/>
      <c r="I37" s="12"/>
      <c r="J37" s="12"/>
      <c r="K37" s="12"/>
      <c r="L37" s="13"/>
    </row>
    <row r="38" spans="1:12" s="2" customFormat="1" ht="31.5">
      <c r="A38" s="14" t="s">
        <v>14</v>
      </c>
      <c r="B38" s="10" t="s">
        <v>93</v>
      </c>
      <c r="C38" s="10" t="s">
        <v>109</v>
      </c>
      <c r="D38" s="15">
        <v>0</v>
      </c>
      <c r="E38" s="40">
        <v>40799</v>
      </c>
      <c r="F38" s="12"/>
      <c r="G38" s="12"/>
      <c r="H38" s="12">
        <v>1</v>
      </c>
      <c r="I38" s="12"/>
      <c r="J38" s="53">
        <f aca="true" t="shared" si="2" ref="J38:J47">G38+F38+(D38*E38)</f>
        <v>0</v>
      </c>
      <c r="K38" s="53">
        <f aca="true" t="shared" si="3" ref="K38:K47">J38*I38*H38</f>
        <v>0</v>
      </c>
      <c r="L38" s="13"/>
    </row>
    <row r="39" spans="1:12" s="2" customFormat="1" ht="126">
      <c r="A39" s="16">
        <v>1.2</v>
      </c>
      <c r="B39" s="10" t="s">
        <v>97</v>
      </c>
      <c r="C39" s="42" t="s">
        <v>92</v>
      </c>
      <c r="D39" s="15">
        <v>0</v>
      </c>
      <c r="E39" s="40">
        <v>40799</v>
      </c>
      <c r="F39" s="12"/>
      <c r="G39" s="12"/>
      <c r="H39" s="12">
        <v>1</v>
      </c>
      <c r="I39" s="12"/>
      <c r="J39" s="53">
        <f t="shared" si="2"/>
        <v>0</v>
      </c>
      <c r="K39" s="53">
        <f t="shared" si="3"/>
        <v>0</v>
      </c>
      <c r="L39" s="13"/>
    </row>
    <row r="40" spans="1:12" s="2" customFormat="1" ht="94.5">
      <c r="A40" s="14">
        <v>1.3</v>
      </c>
      <c r="B40" s="10" t="s">
        <v>106</v>
      </c>
      <c r="C40" s="42" t="s">
        <v>92</v>
      </c>
      <c r="D40" s="15">
        <v>0</v>
      </c>
      <c r="E40" s="40">
        <v>40799</v>
      </c>
      <c r="F40" s="12"/>
      <c r="G40" s="12"/>
      <c r="H40" s="12">
        <v>1</v>
      </c>
      <c r="I40" s="12"/>
      <c r="J40" s="53">
        <f t="shared" si="2"/>
        <v>0</v>
      </c>
      <c r="K40" s="53">
        <f t="shared" si="3"/>
        <v>0</v>
      </c>
      <c r="L40" s="13"/>
    </row>
    <row r="41" spans="1:12" s="2" customFormat="1" ht="31.5">
      <c r="A41" s="16">
        <v>1.4</v>
      </c>
      <c r="B41" s="10" t="s">
        <v>105</v>
      </c>
      <c r="C41" s="10" t="s">
        <v>107</v>
      </c>
      <c r="D41" s="15">
        <v>0</v>
      </c>
      <c r="E41" s="40">
        <v>40799</v>
      </c>
      <c r="F41" s="12"/>
      <c r="G41" s="12"/>
      <c r="H41" s="12">
        <v>1</v>
      </c>
      <c r="I41" s="12"/>
      <c r="J41" s="53">
        <f t="shared" si="2"/>
        <v>0</v>
      </c>
      <c r="K41" s="53">
        <f t="shared" si="3"/>
        <v>0</v>
      </c>
      <c r="L41" s="13"/>
    </row>
    <row r="42" spans="1:12" s="2" customFormat="1" ht="19.5" customHeight="1">
      <c r="A42" s="8">
        <v>2</v>
      </c>
      <c r="B42" s="9" t="s">
        <v>7</v>
      </c>
      <c r="C42" s="10" t="s">
        <v>8</v>
      </c>
      <c r="D42" s="15"/>
      <c r="E42" s="40">
        <v>40799</v>
      </c>
      <c r="F42" s="12"/>
      <c r="G42" s="12"/>
      <c r="H42" s="12">
        <v>1</v>
      </c>
      <c r="I42" s="12"/>
      <c r="J42" s="53">
        <f t="shared" si="2"/>
        <v>0</v>
      </c>
      <c r="K42" s="53">
        <f t="shared" si="3"/>
        <v>0</v>
      </c>
      <c r="L42" s="13"/>
    </row>
    <row r="43" spans="1:12" s="2" customFormat="1" ht="19.5" customHeight="1">
      <c r="A43" s="16"/>
      <c r="B43" s="10"/>
      <c r="C43" s="10" t="s">
        <v>91</v>
      </c>
      <c r="D43" s="15"/>
      <c r="E43" s="40">
        <v>40799</v>
      </c>
      <c r="F43" s="12"/>
      <c r="G43" s="12"/>
      <c r="H43" s="12">
        <v>1</v>
      </c>
      <c r="I43" s="12"/>
      <c r="J43" s="53">
        <f t="shared" si="2"/>
        <v>0</v>
      </c>
      <c r="K43" s="53">
        <f t="shared" si="3"/>
        <v>0</v>
      </c>
      <c r="L43" s="13"/>
    </row>
    <row r="44" spans="1:12" s="2" customFormat="1" ht="19.5" customHeight="1">
      <c r="A44" s="16"/>
      <c r="B44" s="10"/>
      <c r="C44" s="10" t="s">
        <v>20</v>
      </c>
      <c r="D44" s="15"/>
      <c r="E44" s="40">
        <v>40799</v>
      </c>
      <c r="F44" s="12"/>
      <c r="G44" s="12"/>
      <c r="H44" s="12">
        <v>1</v>
      </c>
      <c r="I44" s="12"/>
      <c r="J44" s="53">
        <f t="shared" si="2"/>
        <v>0</v>
      </c>
      <c r="K44" s="53">
        <f t="shared" si="3"/>
        <v>0</v>
      </c>
      <c r="L44" s="13"/>
    </row>
    <row r="45" spans="1:12" s="2" customFormat="1" ht="15.75">
      <c r="A45" s="8">
        <v>3</v>
      </c>
      <c r="B45" s="9" t="s">
        <v>21</v>
      </c>
      <c r="C45" s="10"/>
      <c r="D45" s="15"/>
      <c r="E45" s="40">
        <v>40799</v>
      </c>
      <c r="F45" s="12"/>
      <c r="G45" s="12"/>
      <c r="H45" s="12">
        <v>1</v>
      </c>
      <c r="I45" s="12"/>
      <c r="J45" s="53">
        <f t="shared" si="2"/>
        <v>0</v>
      </c>
      <c r="K45" s="53">
        <f t="shared" si="3"/>
        <v>0</v>
      </c>
      <c r="L45" s="13"/>
    </row>
    <row r="46" spans="1:12" s="2" customFormat="1" ht="19.5" customHeight="1">
      <c r="A46" s="14" t="s">
        <v>23</v>
      </c>
      <c r="B46" s="10" t="s">
        <v>3</v>
      </c>
      <c r="C46" s="10"/>
      <c r="D46" s="15"/>
      <c r="E46" s="40">
        <v>40799</v>
      </c>
      <c r="F46" s="12"/>
      <c r="G46" s="12"/>
      <c r="H46" s="12">
        <v>1</v>
      </c>
      <c r="I46" s="12"/>
      <c r="J46" s="53">
        <f t="shared" si="2"/>
        <v>0</v>
      </c>
      <c r="K46" s="53">
        <f t="shared" si="3"/>
        <v>0</v>
      </c>
      <c r="L46" s="13"/>
    </row>
    <row r="47" spans="1:12" s="2" customFormat="1" ht="19.5" customHeight="1">
      <c r="A47" s="14" t="s">
        <v>22</v>
      </c>
      <c r="B47" s="10" t="s">
        <v>4</v>
      </c>
      <c r="C47" s="10"/>
      <c r="D47" s="15"/>
      <c r="E47" s="40">
        <v>40799</v>
      </c>
      <c r="F47" s="12"/>
      <c r="G47" s="12"/>
      <c r="H47" s="12">
        <v>1</v>
      </c>
      <c r="I47" s="12"/>
      <c r="J47" s="53">
        <f t="shared" si="2"/>
        <v>0</v>
      </c>
      <c r="K47" s="53">
        <f t="shared" si="3"/>
        <v>0</v>
      </c>
      <c r="L47" s="13"/>
    </row>
    <row r="48" spans="1:12" s="2" customFormat="1" ht="47.25">
      <c r="A48" s="8">
        <v>4</v>
      </c>
      <c r="B48" s="10" t="s">
        <v>33</v>
      </c>
      <c r="C48" s="10"/>
      <c r="D48" s="15"/>
      <c r="E48" s="40">
        <v>40799</v>
      </c>
      <c r="F48" s="12"/>
      <c r="G48" s="12"/>
      <c r="H48" s="12"/>
      <c r="I48" s="12"/>
      <c r="J48" s="53"/>
      <c r="K48" s="53"/>
      <c r="L48" s="13"/>
    </row>
    <row r="49" spans="1:12" s="2" customFormat="1" ht="19.5" customHeight="1">
      <c r="A49" s="16"/>
      <c r="B49" s="41"/>
      <c r="C49" s="10" t="s">
        <v>19</v>
      </c>
      <c r="D49" s="15"/>
      <c r="E49" s="40">
        <v>40799</v>
      </c>
      <c r="F49" s="12"/>
      <c r="G49" s="12"/>
      <c r="H49" s="12">
        <v>1</v>
      </c>
      <c r="I49" s="12"/>
      <c r="J49" s="53">
        <f aca="true" t="shared" si="4" ref="J49:J55">G49+F49+(D49*E49)</f>
        <v>0</v>
      </c>
      <c r="K49" s="53">
        <f aca="true" t="shared" si="5" ref="K49:K55">J49*I49*H49</f>
        <v>0</v>
      </c>
      <c r="L49" s="13"/>
    </row>
    <row r="50" spans="1:12" s="2" customFormat="1" ht="19.5" customHeight="1">
      <c r="A50" s="16"/>
      <c r="B50" s="10"/>
      <c r="C50" s="10" t="s">
        <v>24</v>
      </c>
      <c r="D50" s="15"/>
      <c r="E50" s="40">
        <v>40799</v>
      </c>
      <c r="F50" s="12"/>
      <c r="G50" s="12"/>
      <c r="H50" s="12">
        <v>1</v>
      </c>
      <c r="I50" s="12"/>
      <c r="J50" s="53">
        <f t="shared" si="4"/>
        <v>0</v>
      </c>
      <c r="K50" s="53">
        <f t="shared" si="5"/>
        <v>0</v>
      </c>
      <c r="L50" s="13"/>
    </row>
    <row r="51" spans="1:12" s="2" customFormat="1" ht="19.5" customHeight="1">
      <c r="A51" s="8">
        <v>5</v>
      </c>
      <c r="B51" s="10" t="s">
        <v>32</v>
      </c>
      <c r="C51" s="10"/>
      <c r="D51" s="15"/>
      <c r="E51" s="40">
        <v>40799</v>
      </c>
      <c r="F51" s="12"/>
      <c r="G51" s="12"/>
      <c r="H51" s="12">
        <v>1</v>
      </c>
      <c r="I51" s="12"/>
      <c r="J51" s="53">
        <f t="shared" si="4"/>
        <v>0</v>
      </c>
      <c r="K51" s="53">
        <f t="shared" si="5"/>
        <v>0</v>
      </c>
      <c r="L51" s="13"/>
    </row>
    <row r="52" spans="1:12" s="2" customFormat="1" ht="19.5" customHeight="1">
      <c r="A52" s="8">
        <v>6</v>
      </c>
      <c r="B52" s="9" t="s">
        <v>9</v>
      </c>
      <c r="C52" s="10" t="s">
        <v>8</v>
      </c>
      <c r="D52" s="15"/>
      <c r="E52" s="40">
        <v>40799</v>
      </c>
      <c r="F52" s="12"/>
      <c r="G52" s="12"/>
      <c r="H52" s="12">
        <v>1</v>
      </c>
      <c r="I52" s="12"/>
      <c r="J52" s="53">
        <f t="shared" si="4"/>
        <v>0</v>
      </c>
      <c r="K52" s="53">
        <f t="shared" si="5"/>
        <v>0</v>
      </c>
      <c r="L52" s="13"/>
    </row>
    <row r="53" spans="1:12" s="2" customFormat="1" ht="19.5" customHeight="1">
      <c r="A53" s="17"/>
      <c r="B53" s="10"/>
      <c r="C53" s="10" t="s">
        <v>91</v>
      </c>
      <c r="D53" s="15"/>
      <c r="E53" s="40">
        <v>40799</v>
      </c>
      <c r="F53" s="12"/>
      <c r="G53" s="12"/>
      <c r="H53" s="12">
        <v>1</v>
      </c>
      <c r="I53" s="12"/>
      <c r="J53" s="53">
        <f t="shared" si="4"/>
        <v>0</v>
      </c>
      <c r="K53" s="53">
        <f t="shared" si="5"/>
        <v>0</v>
      </c>
      <c r="L53" s="13"/>
    </row>
    <row r="54" spans="1:12" s="2" customFormat="1" ht="19.5" customHeight="1">
      <c r="A54" s="17"/>
      <c r="B54" s="10"/>
      <c r="C54" s="10" t="s">
        <v>20</v>
      </c>
      <c r="D54" s="15"/>
      <c r="E54" s="40">
        <v>40799</v>
      </c>
      <c r="F54" s="12"/>
      <c r="G54" s="12"/>
      <c r="H54" s="12">
        <v>1</v>
      </c>
      <c r="I54" s="12"/>
      <c r="J54" s="53">
        <f t="shared" si="4"/>
        <v>0</v>
      </c>
      <c r="K54" s="53">
        <f t="shared" si="5"/>
        <v>0</v>
      </c>
      <c r="L54" s="13"/>
    </row>
    <row r="55" spans="1:12" s="2" customFormat="1" ht="19.5" customHeight="1">
      <c r="A55" s="18"/>
      <c r="B55" s="10"/>
      <c r="C55" s="10" t="s">
        <v>6</v>
      </c>
      <c r="D55" s="15"/>
      <c r="E55" s="40">
        <v>40799</v>
      </c>
      <c r="F55" s="12"/>
      <c r="G55" s="12"/>
      <c r="H55" s="12">
        <v>1</v>
      </c>
      <c r="I55" s="12"/>
      <c r="J55" s="53">
        <f t="shared" si="4"/>
        <v>0</v>
      </c>
      <c r="K55" s="53">
        <f t="shared" si="5"/>
        <v>0</v>
      </c>
      <c r="L55" s="13"/>
    </row>
    <row r="56" spans="1:12" s="2" customFormat="1" ht="16.5" thickBot="1">
      <c r="A56" s="19"/>
      <c r="B56" s="121" t="s">
        <v>1</v>
      </c>
      <c r="C56" s="122"/>
      <c r="D56" s="20"/>
      <c r="E56" s="21"/>
      <c r="F56" s="21">
        <f>SUM(F37:F50)</f>
        <v>0</v>
      </c>
      <c r="G56" s="21">
        <f>SUM(G37:G50)</f>
        <v>0</v>
      </c>
      <c r="H56" s="22"/>
      <c r="I56" s="21"/>
      <c r="J56" s="54">
        <f>SUM(J37:J55)</f>
        <v>0</v>
      </c>
      <c r="K56" s="54">
        <f>SUM(K37:K55)</f>
        <v>0</v>
      </c>
      <c r="L56" s="23"/>
    </row>
    <row r="57" spans="1:12" s="2" customFormat="1" ht="15.75">
      <c r="A57" s="26"/>
      <c r="B57" s="27"/>
      <c r="C57" s="27"/>
      <c r="D57" s="28"/>
      <c r="E57" s="29"/>
      <c r="F57" s="29"/>
      <c r="G57" s="29"/>
      <c r="H57" s="30"/>
      <c r="I57" s="29"/>
      <c r="J57" s="29"/>
      <c r="K57" s="29"/>
      <c r="L57" s="29"/>
    </row>
    <row r="58" spans="1:12" s="2" customFormat="1" ht="15.75">
      <c r="A58" s="26"/>
      <c r="B58" s="27"/>
      <c r="C58" s="27"/>
      <c r="D58" s="28"/>
      <c r="E58" s="29"/>
      <c r="F58" s="29"/>
      <c r="G58" s="29"/>
      <c r="H58" s="30"/>
      <c r="I58" s="29"/>
      <c r="J58" s="29"/>
      <c r="K58" s="29"/>
      <c r="L58" s="29"/>
    </row>
    <row r="59" spans="1:12" s="2" customFormat="1" ht="15.75">
      <c r="A59" s="26"/>
      <c r="B59" s="27"/>
      <c r="C59" s="27"/>
      <c r="D59" s="28"/>
      <c r="E59" s="29"/>
      <c r="F59" s="29"/>
      <c r="G59" s="29"/>
      <c r="H59" s="30"/>
      <c r="I59" s="29"/>
      <c r="J59" s="29"/>
      <c r="K59" s="29"/>
      <c r="L59" s="29"/>
    </row>
    <row r="60" spans="1:12" s="2" customFormat="1" ht="19.5" customHeight="1">
      <c r="A60" s="26"/>
      <c r="B60" s="27"/>
      <c r="C60" s="27"/>
      <c r="D60" s="28"/>
      <c r="E60" s="29"/>
      <c r="F60" s="29"/>
      <c r="G60" s="29"/>
      <c r="H60" s="30"/>
      <c r="I60" s="29"/>
      <c r="J60" s="29"/>
      <c r="K60" s="29"/>
      <c r="L60" s="29"/>
    </row>
    <row r="61" spans="1:12" s="2" customFormat="1" ht="19.5" customHeight="1">
      <c r="A61" s="26"/>
      <c r="B61" s="27"/>
      <c r="C61" s="27"/>
      <c r="D61" s="28"/>
      <c r="E61" s="29"/>
      <c r="F61" s="29"/>
      <c r="G61" s="29"/>
      <c r="H61" s="30"/>
      <c r="I61" s="29"/>
      <c r="J61" s="29"/>
      <c r="K61" s="29"/>
      <c r="L61" s="29"/>
    </row>
    <row r="62" spans="1:12" s="2" customFormat="1" ht="19.5" customHeight="1">
      <c r="A62" s="26"/>
      <c r="B62" s="27"/>
      <c r="C62" s="27"/>
      <c r="D62" s="28"/>
      <c r="E62" s="29"/>
      <c r="F62" s="29"/>
      <c r="G62" s="29"/>
      <c r="H62" s="30"/>
      <c r="I62" s="29"/>
      <c r="J62" s="29"/>
      <c r="K62" s="29"/>
      <c r="L62" s="29"/>
    </row>
    <row r="63" spans="1:12" s="2" customFormat="1" ht="19.5" customHeight="1">
      <c r="A63" s="26"/>
      <c r="B63" s="27"/>
      <c r="C63" s="27"/>
      <c r="D63" s="28"/>
      <c r="E63" s="29"/>
      <c r="F63" s="29"/>
      <c r="G63" s="29"/>
      <c r="H63" s="30"/>
      <c r="I63" s="29"/>
      <c r="J63" s="29"/>
      <c r="K63" s="29"/>
      <c r="L63" s="29"/>
    </row>
    <row r="64" spans="1:12" s="2" customFormat="1" ht="29.25" customHeight="1">
      <c r="A64" s="37" t="s">
        <v>13</v>
      </c>
      <c r="B64" s="120" t="s">
        <v>25</v>
      </c>
      <c r="C64" s="120"/>
      <c r="D64" s="120"/>
      <c r="E64" s="120"/>
      <c r="F64" s="120"/>
      <c r="G64" s="120"/>
      <c r="H64" s="120"/>
      <c r="I64" s="120"/>
      <c r="J64" s="120"/>
      <c r="K64" s="120"/>
      <c r="L64" s="120"/>
    </row>
    <row r="65" spans="1:12" s="24" customFormat="1" ht="15.75">
      <c r="A65" s="46"/>
      <c r="B65" s="46"/>
      <c r="C65" s="46"/>
      <c r="D65" s="46"/>
      <c r="E65" s="46"/>
      <c r="F65" s="46"/>
      <c r="G65" s="46"/>
      <c r="H65" s="46"/>
      <c r="I65" s="46"/>
      <c r="J65" s="46"/>
      <c r="K65" s="46"/>
      <c r="L65" s="46"/>
    </row>
    <row r="66" spans="1:12" s="24" customFormat="1" ht="15.75">
      <c r="A66" s="46"/>
      <c r="B66" s="46"/>
      <c r="C66" s="46"/>
      <c r="D66" s="46"/>
      <c r="E66" s="46"/>
      <c r="F66" s="46"/>
      <c r="G66" s="46"/>
      <c r="H66" s="46"/>
      <c r="I66" s="46"/>
      <c r="J66" s="46"/>
      <c r="K66" s="46"/>
      <c r="L66" s="46"/>
    </row>
    <row r="67" spans="1:12" s="24" customFormat="1" ht="15.75">
      <c r="A67" s="46"/>
      <c r="B67" s="46"/>
      <c r="C67" s="46"/>
      <c r="D67" s="46"/>
      <c r="E67" s="46"/>
      <c r="F67" s="46"/>
      <c r="G67" s="46"/>
      <c r="H67" s="46"/>
      <c r="I67" s="46"/>
      <c r="J67" s="46"/>
      <c r="K67" s="46"/>
      <c r="L67" s="46"/>
    </row>
    <row r="68" spans="1:12" s="24" customFormat="1" ht="15.75">
      <c r="A68" s="46"/>
      <c r="B68" s="46"/>
      <c r="C68" s="46"/>
      <c r="D68" s="46"/>
      <c r="E68" s="46"/>
      <c r="F68" s="46"/>
      <c r="G68" s="46"/>
      <c r="H68" s="46"/>
      <c r="I68" s="46"/>
      <c r="J68" s="46"/>
      <c r="K68" s="46"/>
      <c r="L68" s="46"/>
    </row>
    <row r="69" spans="1:12" s="24" customFormat="1" ht="15.75">
      <c r="A69" s="46"/>
      <c r="B69" s="46"/>
      <c r="C69" s="46"/>
      <c r="D69" s="46"/>
      <c r="E69" s="46"/>
      <c r="F69" s="46"/>
      <c r="G69" s="46"/>
      <c r="H69" s="46"/>
      <c r="I69" s="46"/>
      <c r="J69" s="46"/>
      <c r="K69" s="46"/>
      <c r="L69" s="46"/>
    </row>
    <row r="70" spans="1:12" s="24" customFormat="1" ht="15.75">
      <c r="A70" s="46"/>
      <c r="B70" s="46"/>
      <c r="C70" s="46"/>
      <c r="D70" s="46"/>
      <c r="E70" s="46"/>
      <c r="F70" s="46"/>
      <c r="G70" s="46"/>
      <c r="H70" s="46"/>
      <c r="I70" s="46"/>
      <c r="J70" s="46"/>
      <c r="K70" s="46"/>
      <c r="L70" s="46"/>
    </row>
    <row r="71" spans="1:12" s="24" customFormat="1" ht="15.75">
      <c r="A71" s="46"/>
      <c r="B71" s="46"/>
      <c r="C71" s="46"/>
      <c r="D71" s="46"/>
      <c r="E71" s="46"/>
      <c r="F71" s="46"/>
      <c r="G71" s="46"/>
      <c r="H71" s="46"/>
      <c r="I71" s="46"/>
      <c r="J71" s="46"/>
      <c r="K71" s="46"/>
      <c r="L71" s="46"/>
    </row>
    <row r="72" spans="1:12" s="24" customFormat="1" ht="15.75">
      <c r="A72" s="46"/>
      <c r="B72" s="46"/>
      <c r="C72" s="46"/>
      <c r="D72" s="46"/>
      <c r="E72" s="46"/>
      <c r="F72" s="46"/>
      <c r="G72" s="46"/>
      <c r="H72" s="46"/>
      <c r="I72" s="46"/>
      <c r="J72" s="46"/>
      <c r="K72" s="46"/>
      <c r="L72" s="46"/>
    </row>
    <row r="73" spans="1:12" s="24" customFormat="1" ht="15.75">
      <c r="A73" s="46"/>
      <c r="B73" s="46"/>
      <c r="C73" s="46"/>
      <c r="D73" s="46"/>
      <c r="E73" s="46"/>
      <c r="F73" s="46"/>
      <c r="G73" s="46"/>
      <c r="H73" s="46"/>
      <c r="I73" s="46"/>
      <c r="J73" s="46"/>
      <c r="K73" s="46"/>
      <c r="L73" s="46"/>
    </row>
    <row r="74" spans="1:12" s="24" customFormat="1" ht="15.75">
      <c r="A74" s="46"/>
      <c r="B74" s="46"/>
      <c r="C74" s="46"/>
      <c r="D74" s="46"/>
      <c r="E74" s="46"/>
      <c r="F74" s="46"/>
      <c r="G74" s="46"/>
      <c r="H74" s="46"/>
      <c r="I74" s="46"/>
      <c r="J74" s="46"/>
      <c r="K74" s="46"/>
      <c r="L74" s="46"/>
    </row>
    <row r="75" spans="1:12" s="24" customFormat="1" ht="15.75">
      <c r="A75" s="46"/>
      <c r="B75" s="46"/>
      <c r="C75" s="46"/>
      <c r="D75" s="46"/>
      <c r="E75" s="46"/>
      <c r="F75" s="46"/>
      <c r="G75" s="46"/>
      <c r="H75" s="46"/>
      <c r="I75" s="46"/>
      <c r="J75" s="46"/>
      <c r="K75" s="46"/>
      <c r="L75" s="46"/>
    </row>
    <row r="76" spans="1:12" s="24" customFormat="1" ht="15.75">
      <c r="A76" s="46"/>
      <c r="B76" s="46"/>
      <c r="C76" s="46"/>
      <c r="D76" s="46"/>
      <c r="E76" s="46"/>
      <c r="F76" s="46"/>
      <c r="G76" s="46"/>
      <c r="H76" s="46"/>
      <c r="I76" s="46"/>
      <c r="J76" s="46"/>
      <c r="K76" s="46"/>
      <c r="L76" s="46"/>
    </row>
    <row r="77" spans="1:12" s="24" customFormat="1" ht="15.75">
      <c r="A77" s="46"/>
      <c r="B77" s="46"/>
      <c r="C77" s="46"/>
      <c r="D77" s="46"/>
      <c r="E77" s="46"/>
      <c r="F77" s="46"/>
      <c r="G77" s="46"/>
      <c r="H77" s="46"/>
      <c r="I77" s="46"/>
      <c r="J77" s="46"/>
      <c r="K77" s="46"/>
      <c r="L77" s="46"/>
    </row>
    <row r="78" spans="1:12" s="24" customFormat="1" ht="15.75">
      <c r="A78" s="46"/>
      <c r="B78" s="46"/>
      <c r="C78" s="46"/>
      <c r="D78" s="46"/>
      <c r="E78" s="46"/>
      <c r="F78" s="46"/>
      <c r="G78" s="46"/>
      <c r="H78" s="46"/>
      <c r="I78" s="46"/>
      <c r="J78" s="46"/>
      <c r="K78" s="46"/>
      <c r="L78" s="46"/>
    </row>
    <row r="79" spans="1:12" s="24" customFormat="1" ht="15.75">
      <c r="A79" s="46"/>
      <c r="B79" s="46"/>
      <c r="C79" s="46"/>
      <c r="D79" s="46"/>
      <c r="E79" s="46"/>
      <c r="F79" s="46"/>
      <c r="G79" s="46"/>
      <c r="H79" s="46"/>
      <c r="I79" s="46"/>
      <c r="J79" s="46"/>
      <c r="K79" s="46"/>
      <c r="L79" s="46"/>
    </row>
    <row r="80" spans="1:12" s="24" customFormat="1" ht="15.75">
      <c r="A80" s="46"/>
      <c r="B80" s="46"/>
      <c r="C80" s="46"/>
      <c r="D80" s="46"/>
      <c r="E80" s="46"/>
      <c r="F80" s="46"/>
      <c r="G80" s="46"/>
      <c r="H80" s="46"/>
      <c r="I80" s="46"/>
      <c r="J80" s="46"/>
      <c r="K80" s="46"/>
      <c r="L80" s="46"/>
    </row>
    <row r="81" spans="1:12" s="24" customFormat="1" ht="15.75">
      <c r="A81" s="46"/>
      <c r="B81" s="46"/>
      <c r="C81" s="46"/>
      <c r="D81" s="46"/>
      <c r="E81" s="46"/>
      <c r="F81" s="46"/>
      <c r="G81" s="46"/>
      <c r="H81" s="46"/>
      <c r="I81" s="46"/>
      <c r="J81" s="46"/>
      <c r="K81" s="46"/>
      <c r="L81" s="46"/>
    </row>
    <row r="82" spans="1:12" s="24" customFormat="1" ht="15.75">
      <c r="A82" s="46"/>
      <c r="B82" s="46"/>
      <c r="C82" s="46"/>
      <c r="D82" s="46"/>
      <c r="E82" s="46"/>
      <c r="F82" s="46"/>
      <c r="G82" s="46"/>
      <c r="H82" s="46"/>
      <c r="I82" s="46"/>
      <c r="J82" s="46"/>
      <c r="K82" s="47"/>
      <c r="L82" s="47"/>
    </row>
    <row r="83" spans="1:12" s="24" customFormat="1" ht="15.75">
      <c r="A83" s="46"/>
      <c r="B83" s="46"/>
      <c r="C83" s="46"/>
      <c r="D83" s="46"/>
      <c r="E83" s="46"/>
      <c r="F83" s="46"/>
      <c r="G83" s="46"/>
      <c r="H83" s="46"/>
      <c r="I83" s="46"/>
      <c r="J83" s="46"/>
      <c r="K83" s="47"/>
      <c r="L83" s="47"/>
    </row>
    <row r="84" spans="1:12" s="24" customFormat="1" ht="15.75">
      <c r="A84" s="46"/>
      <c r="B84" s="46"/>
      <c r="C84" s="46"/>
      <c r="D84" s="46"/>
      <c r="E84" s="46"/>
      <c r="F84" s="46"/>
      <c r="G84" s="46"/>
      <c r="H84" s="46"/>
      <c r="I84" s="46"/>
      <c r="J84" s="46"/>
      <c r="K84" s="47"/>
      <c r="L84" s="47"/>
    </row>
    <row r="85" spans="1:12" s="24" customFormat="1" ht="15.75">
      <c r="A85" s="46"/>
      <c r="B85" s="46"/>
      <c r="C85" s="46"/>
      <c r="D85" s="46"/>
      <c r="E85" s="46"/>
      <c r="F85" s="46"/>
      <c r="G85" s="46"/>
      <c r="H85" s="46"/>
      <c r="I85" s="46"/>
      <c r="J85" s="46"/>
      <c r="K85" s="47"/>
      <c r="L85" s="47"/>
    </row>
    <row r="86" spans="1:12" s="24" customFormat="1" ht="15.75">
      <c r="A86" s="46"/>
      <c r="B86" s="46"/>
      <c r="C86" s="46"/>
      <c r="D86" s="46"/>
      <c r="E86" s="46"/>
      <c r="F86" s="46"/>
      <c r="G86" s="46"/>
      <c r="H86" s="46"/>
      <c r="I86" s="46"/>
      <c r="J86" s="46"/>
      <c r="K86" s="47"/>
      <c r="L86" s="47"/>
    </row>
    <row r="87" spans="1:12" s="24" customFormat="1" ht="15.75">
      <c r="A87" s="46"/>
      <c r="B87" s="46"/>
      <c r="C87" s="46"/>
      <c r="D87" s="46"/>
      <c r="E87" s="46"/>
      <c r="F87" s="46"/>
      <c r="G87" s="46"/>
      <c r="H87" s="46"/>
      <c r="I87" s="46"/>
      <c r="J87" s="46"/>
      <c r="K87" s="47"/>
      <c r="L87" s="47"/>
    </row>
    <row r="88" spans="1:12" s="24" customFormat="1" ht="15.75">
      <c r="A88" s="46"/>
      <c r="B88" s="46"/>
      <c r="C88" s="46"/>
      <c r="D88" s="46"/>
      <c r="E88" s="46"/>
      <c r="F88" s="46"/>
      <c r="G88" s="46"/>
      <c r="H88" s="46"/>
      <c r="I88" s="46"/>
      <c r="J88" s="46"/>
      <c r="K88" s="47"/>
      <c r="L88" s="47"/>
    </row>
    <row r="89" spans="1:12" s="24" customFormat="1" ht="15.75">
      <c r="A89" s="46"/>
      <c r="B89" s="46"/>
      <c r="C89" s="46"/>
      <c r="D89" s="46"/>
      <c r="E89" s="46"/>
      <c r="F89" s="46"/>
      <c r="G89" s="46"/>
      <c r="H89" s="46"/>
      <c r="I89" s="46"/>
      <c r="J89" s="46"/>
      <c r="K89" s="47"/>
      <c r="L89" s="47"/>
    </row>
    <row r="90" spans="1:12" s="24" customFormat="1" ht="15.75">
      <c r="A90" s="46"/>
      <c r="B90" s="46"/>
      <c r="C90" s="46"/>
      <c r="D90" s="46"/>
      <c r="E90" s="46"/>
      <c r="F90" s="46"/>
      <c r="G90" s="46"/>
      <c r="H90" s="46"/>
      <c r="I90" s="46"/>
      <c r="J90" s="46"/>
      <c r="K90" s="47"/>
      <c r="L90" s="47"/>
    </row>
    <row r="91" spans="1:12" s="24" customFormat="1" ht="15.75">
      <c r="A91" s="46"/>
      <c r="B91" s="46"/>
      <c r="C91" s="46"/>
      <c r="D91" s="46"/>
      <c r="E91" s="46"/>
      <c r="F91" s="46"/>
      <c r="G91" s="46"/>
      <c r="H91" s="46"/>
      <c r="I91" s="46"/>
      <c r="J91" s="46"/>
      <c r="K91" s="55"/>
      <c r="L91" s="55"/>
    </row>
    <row r="92" spans="1:12" s="24" customFormat="1" ht="15.75">
      <c r="A92" s="46"/>
      <c r="B92" s="46"/>
      <c r="C92" s="46"/>
      <c r="D92" s="46"/>
      <c r="E92" s="46"/>
      <c r="F92" s="46"/>
      <c r="G92" s="46"/>
      <c r="H92" s="46"/>
      <c r="I92" s="46"/>
      <c r="J92" s="46"/>
      <c r="K92" s="56">
        <f>$K$32</f>
        <v>35895380</v>
      </c>
      <c r="L92" s="55"/>
    </row>
    <row r="93" spans="1:12" s="24" customFormat="1" ht="15.75">
      <c r="A93" s="46"/>
      <c r="B93" s="46"/>
      <c r="C93" s="46"/>
      <c r="D93" s="46"/>
      <c r="E93" s="46"/>
      <c r="F93" s="46"/>
      <c r="G93" s="46"/>
      <c r="H93" s="46"/>
      <c r="I93" s="46"/>
      <c r="J93" s="46"/>
      <c r="K93" s="56">
        <f>$K$56</f>
        <v>0</v>
      </c>
      <c r="L93" s="57"/>
    </row>
    <row r="94" spans="1:12" s="24" customFormat="1" ht="15.75">
      <c r="A94" s="46"/>
      <c r="B94" s="46"/>
      <c r="C94" s="46"/>
      <c r="D94" s="46"/>
      <c r="E94" s="46"/>
      <c r="F94" s="46"/>
      <c r="G94" s="46"/>
      <c r="H94" s="46"/>
      <c r="I94" s="46"/>
      <c r="J94" s="46"/>
      <c r="K94" s="56">
        <f>K92-K93</f>
        <v>35895380</v>
      </c>
      <c r="L94" s="57">
        <f>K94/K92*100%</f>
        <v>1</v>
      </c>
    </row>
    <row r="95" spans="1:12" s="24" customFormat="1" ht="15.75">
      <c r="A95" s="46"/>
      <c r="B95" s="46"/>
      <c r="C95" s="46"/>
      <c r="D95" s="46"/>
      <c r="E95" s="46"/>
      <c r="F95" s="46"/>
      <c r="G95" s="46"/>
      <c r="H95" s="46"/>
      <c r="I95" s="46"/>
      <c r="J95" s="46"/>
      <c r="K95" s="55"/>
      <c r="L95" s="57">
        <f>K93/K92*100%</f>
        <v>0</v>
      </c>
    </row>
    <row r="96" spans="1:12" s="24" customFormat="1" ht="15.75">
      <c r="A96" s="46"/>
      <c r="B96" s="48"/>
      <c r="C96" s="46"/>
      <c r="D96" s="46"/>
      <c r="E96" s="46"/>
      <c r="F96" s="46"/>
      <c r="G96" s="46"/>
      <c r="H96" s="46"/>
      <c r="I96" s="46"/>
      <c r="J96" s="46"/>
      <c r="K96" s="49"/>
      <c r="L96" s="49"/>
    </row>
    <row r="97" spans="1:12" s="2" customFormat="1" ht="19.5" customHeight="1">
      <c r="A97" s="43"/>
      <c r="B97" s="50"/>
      <c r="C97" s="51"/>
      <c r="D97" s="51"/>
      <c r="E97" s="51"/>
      <c r="F97" s="51"/>
      <c r="G97" s="41"/>
      <c r="H97" s="41"/>
      <c r="I97" s="41"/>
      <c r="J97" s="41"/>
      <c r="K97" s="41"/>
      <c r="L97" s="41"/>
    </row>
  </sheetData>
  <sheetProtection/>
  <mergeCells count="12">
    <mergeCell ref="B8:K8"/>
    <mergeCell ref="B9:K9"/>
    <mergeCell ref="B32:C32"/>
    <mergeCell ref="B34:L34"/>
    <mergeCell ref="B56:C56"/>
    <mergeCell ref="B64:L64"/>
    <mergeCell ref="B1:K1"/>
    <mergeCell ref="B2:K2"/>
    <mergeCell ref="B3:K3"/>
    <mergeCell ref="B7:K7"/>
    <mergeCell ref="I5:K6"/>
    <mergeCell ref="B5:C6"/>
  </mergeCells>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A1:L96"/>
  <sheetViews>
    <sheetView zoomScalePageLayoutView="0" workbookViewId="0" topLeftCell="A16">
      <selection activeCell="F11" sqref="F11"/>
    </sheetView>
  </sheetViews>
  <sheetFormatPr defaultColWidth="9.140625" defaultRowHeight="19.5" customHeight="1"/>
  <cols>
    <col min="1" max="1" width="6.8515625" style="31" customWidth="1"/>
    <col min="2" max="2" width="27.140625" style="32" customWidth="1"/>
    <col min="3" max="3" width="20.28125" style="32" customWidth="1"/>
    <col min="4" max="4" width="7.421875" style="34" customWidth="1"/>
    <col min="5" max="5" width="8.140625" style="35" customWidth="1"/>
    <col min="6" max="6" width="9.00390625" style="32" customWidth="1"/>
    <col min="7" max="7" width="10.421875" style="32" customWidth="1"/>
    <col min="8" max="8" width="7.421875" style="32" customWidth="1"/>
    <col min="9" max="9" width="8.00390625" style="32" customWidth="1"/>
    <col min="10" max="10" width="11.7109375" style="32" customWidth="1"/>
    <col min="11" max="11" width="19.421875" style="32" customWidth="1"/>
    <col min="12" max="12" width="14.140625" style="32" customWidth="1"/>
    <col min="13" max="16384" width="9.140625" style="1" customWidth="1"/>
  </cols>
  <sheetData>
    <row r="1" spans="2:11" ht="19.5" customHeight="1">
      <c r="B1" s="129"/>
      <c r="C1" s="129"/>
      <c r="D1" s="129"/>
      <c r="E1" s="129"/>
      <c r="F1" s="129"/>
      <c r="G1" s="129"/>
      <c r="H1" s="129"/>
      <c r="I1" s="129"/>
      <c r="J1" s="129"/>
      <c r="K1" s="129"/>
    </row>
    <row r="2" spans="2:11" ht="19.5" customHeight="1">
      <c r="B2" s="130" t="s">
        <v>94</v>
      </c>
      <c r="C2" s="130"/>
      <c r="D2" s="130"/>
      <c r="E2" s="130"/>
      <c r="F2" s="130"/>
      <c r="G2" s="130"/>
      <c r="H2" s="130"/>
      <c r="I2" s="130"/>
      <c r="J2" s="130"/>
      <c r="K2" s="130"/>
    </row>
    <row r="3" spans="2:11" ht="19.5" customHeight="1">
      <c r="B3" s="136" t="s">
        <v>95</v>
      </c>
      <c r="C3" s="136"/>
      <c r="D3" s="136"/>
      <c r="E3" s="136"/>
      <c r="F3" s="136"/>
      <c r="G3" s="136"/>
      <c r="H3" s="136"/>
      <c r="I3" s="136"/>
      <c r="J3" s="136"/>
      <c r="K3" s="136"/>
    </row>
    <row r="4" ht="13.5" customHeight="1">
      <c r="B4" s="33"/>
    </row>
    <row r="5" spans="2:12" ht="15" customHeight="1">
      <c r="B5" s="128" t="s">
        <v>96</v>
      </c>
      <c r="C5" s="128"/>
      <c r="I5" s="123" t="s">
        <v>38</v>
      </c>
      <c r="J5" s="123"/>
      <c r="K5" s="123"/>
      <c r="L5" s="36"/>
    </row>
    <row r="6" spans="2:12" ht="27" customHeight="1">
      <c r="B6" s="128"/>
      <c r="C6" s="128"/>
      <c r="I6" s="123"/>
      <c r="J6" s="123"/>
      <c r="K6" s="123"/>
      <c r="L6" s="36"/>
    </row>
    <row r="7" spans="2:11" ht="28.5" customHeight="1">
      <c r="B7" s="130" t="s">
        <v>12</v>
      </c>
      <c r="C7" s="130"/>
      <c r="D7" s="130"/>
      <c r="E7" s="130"/>
      <c r="F7" s="130"/>
      <c r="G7" s="130"/>
      <c r="H7" s="130"/>
      <c r="I7" s="130"/>
      <c r="J7" s="130"/>
      <c r="K7" s="130"/>
    </row>
    <row r="8" spans="1:12" s="2" customFormat="1" ht="27.75" customHeight="1">
      <c r="A8" s="37"/>
      <c r="B8" s="131" t="s">
        <v>152</v>
      </c>
      <c r="C8" s="131"/>
      <c r="D8" s="131"/>
      <c r="E8" s="131"/>
      <c r="F8" s="131"/>
      <c r="G8" s="131"/>
      <c r="H8" s="131"/>
      <c r="I8" s="131"/>
      <c r="J8" s="131"/>
      <c r="K8" s="131"/>
      <c r="L8" s="38"/>
    </row>
    <row r="9" spans="1:12" s="2" customFormat="1" ht="19.5" customHeight="1">
      <c r="A9" s="37" t="s">
        <v>10</v>
      </c>
      <c r="B9" s="120" t="s">
        <v>34</v>
      </c>
      <c r="C9" s="120"/>
      <c r="D9" s="120"/>
      <c r="E9" s="120"/>
      <c r="F9" s="120"/>
      <c r="G9" s="120"/>
      <c r="H9" s="120"/>
      <c r="I9" s="120"/>
      <c r="J9" s="120"/>
      <c r="K9" s="120"/>
      <c r="L9" s="38"/>
    </row>
    <row r="10" spans="1:12" s="2" customFormat="1" ht="12" customHeight="1" thickBot="1">
      <c r="A10" s="37"/>
      <c r="B10" s="39"/>
      <c r="C10" s="39"/>
      <c r="D10" s="39"/>
      <c r="E10" s="39"/>
      <c r="F10" s="39"/>
      <c r="G10" s="39"/>
      <c r="H10" s="39"/>
      <c r="I10" s="39"/>
      <c r="J10" s="39"/>
      <c r="K10" s="39"/>
      <c r="L10" s="38"/>
    </row>
    <row r="11" spans="1:12" s="2" customFormat="1" ht="110.25">
      <c r="A11" s="3" t="s">
        <v>0</v>
      </c>
      <c r="B11" s="4" t="s">
        <v>15</v>
      </c>
      <c r="C11" s="4" t="s">
        <v>17</v>
      </c>
      <c r="D11" s="5" t="s">
        <v>26</v>
      </c>
      <c r="E11" s="6" t="s">
        <v>27</v>
      </c>
      <c r="F11" s="7" t="s">
        <v>28</v>
      </c>
      <c r="G11" s="5" t="s">
        <v>29</v>
      </c>
      <c r="H11" s="5" t="s">
        <v>18</v>
      </c>
      <c r="I11" s="5" t="s">
        <v>16</v>
      </c>
      <c r="J11" s="52" t="s">
        <v>30</v>
      </c>
      <c r="K11" s="52" t="s">
        <v>31</v>
      </c>
      <c r="L11" s="25" t="s">
        <v>5</v>
      </c>
    </row>
    <row r="12" spans="1:12" s="2" customFormat="1" ht="18" customHeight="1">
      <c r="A12" s="8">
        <v>1</v>
      </c>
      <c r="B12" s="9" t="s">
        <v>2</v>
      </c>
      <c r="C12" s="10"/>
      <c r="D12" s="11"/>
      <c r="E12" s="40"/>
      <c r="F12" s="12"/>
      <c r="G12" s="12"/>
      <c r="H12" s="12"/>
      <c r="I12" s="12"/>
      <c r="J12" s="53"/>
      <c r="K12" s="53"/>
      <c r="L12" s="13"/>
    </row>
    <row r="13" spans="1:12" s="2" customFormat="1" ht="47.25">
      <c r="A13" s="14" t="s">
        <v>14</v>
      </c>
      <c r="B13" s="10" t="s">
        <v>104</v>
      </c>
      <c r="C13" s="10" t="s">
        <v>111</v>
      </c>
      <c r="D13" s="15">
        <v>2</v>
      </c>
      <c r="E13" s="40">
        <v>40799</v>
      </c>
      <c r="F13" s="12">
        <v>0</v>
      </c>
      <c r="G13" s="12">
        <v>0</v>
      </c>
      <c r="H13" s="12">
        <v>1</v>
      </c>
      <c r="I13" s="12">
        <v>10</v>
      </c>
      <c r="J13" s="53">
        <f aca="true" t="shared" si="0" ref="J13:J30">G13+F13+(D13*E13)</f>
        <v>81598</v>
      </c>
      <c r="K13" s="53">
        <f aca="true" t="shared" si="1" ref="K13:K30">J13*I13*H13</f>
        <v>815980</v>
      </c>
      <c r="L13" s="13"/>
    </row>
    <row r="14" spans="1:12" s="2" customFormat="1" ht="31.5">
      <c r="A14" s="16">
        <v>1.2</v>
      </c>
      <c r="B14" s="10" t="s">
        <v>110</v>
      </c>
      <c r="C14" s="41" t="s">
        <v>92</v>
      </c>
      <c r="D14" s="15">
        <v>20</v>
      </c>
      <c r="E14" s="40">
        <v>40799</v>
      </c>
      <c r="F14" s="12">
        <v>0</v>
      </c>
      <c r="G14" s="12">
        <v>30000</v>
      </c>
      <c r="H14" s="12">
        <v>1</v>
      </c>
      <c r="I14" s="12">
        <v>10</v>
      </c>
      <c r="J14" s="53">
        <f t="shared" si="0"/>
        <v>845980</v>
      </c>
      <c r="K14" s="53">
        <f t="shared" si="1"/>
        <v>8459800</v>
      </c>
      <c r="L14" s="13" t="s">
        <v>112</v>
      </c>
    </row>
    <row r="15" spans="1:12" s="2" customFormat="1" ht="18" customHeight="1">
      <c r="A15" s="14">
        <v>1.3</v>
      </c>
      <c r="B15" s="10" t="s">
        <v>99</v>
      </c>
      <c r="C15" s="10" t="s">
        <v>19</v>
      </c>
      <c r="D15" s="15"/>
      <c r="E15" s="40">
        <v>40799</v>
      </c>
      <c r="F15" s="12"/>
      <c r="G15" s="12"/>
      <c r="H15" s="12">
        <v>1</v>
      </c>
      <c r="I15" s="12"/>
      <c r="J15" s="53">
        <f t="shared" si="0"/>
        <v>0</v>
      </c>
      <c r="K15" s="53">
        <f t="shared" si="1"/>
        <v>0</v>
      </c>
      <c r="L15" s="13"/>
    </row>
    <row r="16" spans="1:12" s="2" customFormat="1" ht="18" customHeight="1">
      <c r="A16" s="16"/>
      <c r="B16" s="10"/>
      <c r="C16" s="41" t="s">
        <v>100</v>
      </c>
      <c r="D16" s="15"/>
      <c r="E16" s="40">
        <v>40799</v>
      </c>
      <c r="F16" s="12"/>
      <c r="G16" s="12"/>
      <c r="H16" s="12">
        <v>1</v>
      </c>
      <c r="I16" s="12"/>
      <c r="J16" s="53">
        <f t="shared" si="0"/>
        <v>0</v>
      </c>
      <c r="K16" s="53">
        <f t="shared" si="1"/>
        <v>0</v>
      </c>
      <c r="L16" s="13"/>
    </row>
    <row r="17" spans="1:12" s="2" customFormat="1" ht="18" customHeight="1">
      <c r="A17" s="8">
        <v>2</v>
      </c>
      <c r="B17" s="9" t="s">
        <v>7</v>
      </c>
      <c r="C17" s="10" t="s">
        <v>8</v>
      </c>
      <c r="D17" s="15">
        <v>2</v>
      </c>
      <c r="E17" s="40">
        <v>40799</v>
      </c>
      <c r="F17" s="12"/>
      <c r="G17" s="12"/>
      <c r="H17" s="12">
        <v>1</v>
      </c>
      <c r="I17" s="12">
        <v>10</v>
      </c>
      <c r="J17" s="53">
        <f t="shared" si="0"/>
        <v>81598</v>
      </c>
      <c r="K17" s="53">
        <f t="shared" si="1"/>
        <v>815980</v>
      </c>
      <c r="L17" s="13"/>
    </row>
    <row r="18" spans="1:12" s="2" customFormat="1" ht="18" customHeight="1">
      <c r="A18" s="16"/>
      <c r="B18" s="10"/>
      <c r="C18" s="10" t="s">
        <v>36</v>
      </c>
      <c r="D18" s="15"/>
      <c r="E18" s="40">
        <v>40799</v>
      </c>
      <c r="F18" s="12"/>
      <c r="G18" s="12"/>
      <c r="H18" s="12">
        <v>1</v>
      </c>
      <c r="I18" s="12"/>
      <c r="J18" s="53">
        <f t="shared" si="0"/>
        <v>0</v>
      </c>
      <c r="K18" s="53">
        <f t="shared" si="1"/>
        <v>0</v>
      </c>
      <c r="L18" s="13"/>
    </row>
    <row r="19" spans="1:12" s="2" customFormat="1" ht="18" customHeight="1">
      <c r="A19" s="16"/>
      <c r="B19" s="10"/>
      <c r="C19" s="10" t="s">
        <v>20</v>
      </c>
      <c r="D19" s="15"/>
      <c r="E19" s="40">
        <v>40799</v>
      </c>
      <c r="F19" s="12"/>
      <c r="G19" s="12"/>
      <c r="H19" s="12">
        <v>1</v>
      </c>
      <c r="I19" s="12"/>
      <c r="J19" s="53">
        <f t="shared" si="0"/>
        <v>0</v>
      </c>
      <c r="K19" s="53">
        <f t="shared" si="1"/>
        <v>0</v>
      </c>
      <c r="L19" s="13"/>
    </row>
    <row r="20" spans="1:12" s="2" customFormat="1" ht="31.5">
      <c r="A20" s="8">
        <v>3</v>
      </c>
      <c r="B20" s="9" t="s">
        <v>21</v>
      </c>
      <c r="C20" s="10"/>
      <c r="D20" s="15"/>
      <c r="E20" s="40">
        <v>40799</v>
      </c>
      <c r="F20" s="12"/>
      <c r="G20" s="12">
        <v>500000</v>
      </c>
      <c r="H20" s="12">
        <v>1</v>
      </c>
      <c r="I20" s="12">
        <v>10</v>
      </c>
      <c r="J20" s="53">
        <f>G20+F20+(D20*E20)</f>
        <v>500000</v>
      </c>
      <c r="K20" s="53">
        <f t="shared" si="1"/>
        <v>5000000</v>
      </c>
      <c r="L20" s="13"/>
    </row>
    <row r="21" spans="1:12" s="2" customFormat="1" ht="18" customHeight="1">
      <c r="A21" s="14" t="s">
        <v>23</v>
      </c>
      <c r="B21" s="10" t="s">
        <v>3</v>
      </c>
      <c r="C21" s="10"/>
      <c r="D21" s="15"/>
      <c r="E21" s="40">
        <v>40799</v>
      </c>
      <c r="F21" s="12"/>
      <c r="G21" s="12"/>
      <c r="H21" s="12">
        <v>1</v>
      </c>
      <c r="I21" s="12"/>
      <c r="J21" s="53">
        <f>G21+F21+(D21*E21)</f>
        <v>0</v>
      </c>
      <c r="K21" s="53">
        <f>J21*I21*H21</f>
        <v>0</v>
      </c>
      <c r="L21" s="13"/>
    </row>
    <row r="22" spans="1:12" s="2" customFormat="1" ht="18" customHeight="1">
      <c r="A22" s="14" t="s">
        <v>22</v>
      </c>
      <c r="B22" s="10" t="s">
        <v>4</v>
      </c>
      <c r="C22" s="10"/>
      <c r="D22" s="15"/>
      <c r="E22" s="40">
        <v>40799</v>
      </c>
      <c r="F22" s="12"/>
      <c r="G22" s="12"/>
      <c r="H22" s="12">
        <v>1</v>
      </c>
      <c r="I22" s="12"/>
      <c r="J22" s="53">
        <f>G22+F22+(D22*E22)</f>
        <v>0</v>
      </c>
      <c r="K22" s="53">
        <f>J22*I22*H22</f>
        <v>0</v>
      </c>
      <c r="L22" s="13"/>
    </row>
    <row r="23" spans="1:12" s="2" customFormat="1" ht="57.75" customHeight="1">
      <c r="A23" s="16">
        <v>4</v>
      </c>
      <c r="B23" s="10" t="s">
        <v>101</v>
      </c>
      <c r="C23" s="10"/>
      <c r="D23" s="15"/>
      <c r="E23" s="40">
        <v>40799</v>
      </c>
      <c r="F23" s="12"/>
      <c r="G23" s="12"/>
      <c r="H23" s="12"/>
      <c r="I23" s="12"/>
      <c r="J23" s="53"/>
      <c r="K23" s="53"/>
      <c r="L23" s="13"/>
    </row>
    <row r="24" spans="1:12" s="2" customFormat="1" ht="22.5" customHeight="1">
      <c r="A24" s="16"/>
      <c r="B24" s="42"/>
      <c r="C24" s="10" t="s">
        <v>19</v>
      </c>
      <c r="D24" s="15"/>
      <c r="E24" s="40">
        <v>40799</v>
      </c>
      <c r="F24" s="12"/>
      <c r="G24" s="12"/>
      <c r="H24" s="12">
        <v>1</v>
      </c>
      <c r="I24" s="12"/>
      <c r="J24" s="53">
        <f t="shared" si="0"/>
        <v>0</v>
      </c>
      <c r="K24" s="53">
        <f t="shared" si="1"/>
        <v>0</v>
      </c>
      <c r="L24" s="13"/>
    </row>
    <row r="25" spans="1:12" s="2" customFormat="1" ht="18" customHeight="1">
      <c r="A25" s="16"/>
      <c r="B25" s="10"/>
      <c r="C25" s="10" t="s">
        <v>24</v>
      </c>
      <c r="D25" s="15"/>
      <c r="E25" s="40">
        <v>40799</v>
      </c>
      <c r="F25" s="12"/>
      <c r="G25" s="12"/>
      <c r="H25" s="12">
        <v>1</v>
      </c>
      <c r="I25" s="12"/>
      <c r="J25" s="53">
        <f t="shared" si="0"/>
        <v>0</v>
      </c>
      <c r="K25" s="53">
        <f t="shared" si="1"/>
        <v>0</v>
      </c>
      <c r="L25" s="13"/>
    </row>
    <row r="26" spans="1:12" s="2" customFormat="1" ht="18" customHeight="1">
      <c r="A26" s="16">
        <v>5</v>
      </c>
      <c r="B26" s="10" t="s">
        <v>32</v>
      </c>
      <c r="C26" s="10"/>
      <c r="D26" s="15"/>
      <c r="E26" s="40">
        <v>40799</v>
      </c>
      <c r="F26" s="12"/>
      <c r="G26" s="12"/>
      <c r="H26" s="12">
        <v>1</v>
      </c>
      <c r="I26" s="12"/>
      <c r="J26" s="53">
        <f>G26+F26+(D26*E26)</f>
        <v>0</v>
      </c>
      <c r="K26" s="53">
        <f>J26*I26*H26</f>
        <v>0</v>
      </c>
      <c r="L26" s="13"/>
    </row>
    <row r="27" spans="1:12" s="2" customFormat="1" ht="15.75">
      <c r="A27" s="16">
        <v>6</v>
      </c>
      <c r="B27" s="9" t="s">
        <v>9</v>
      </c>
      <c r="C27" s="10" t="s">
        <v>8</v>
      </c>
      <c r="D27" s="15">
        <v>2</v>
      </c>
      <c r="E27" s="40">
        <v>40799</v>
      </c>
      <c r="F27" s="12"/>
      <c r="G27" s="12"/>
      <c r="H27" s="12">
        <v>1</v>
      </c>
      <c r="I27" s="12">
        <v>10</v>
      </c>
      <c r="J27" s="53">
        <f t="shared" si="0"/>
        <v>81598</v>
      </c>
      <c r="K27" s="53">
        <f t="shared" si="1"/>
        <v>815980</v>
      </c>
      <c r="L27" s="13"/>
    </row>
    <row r="28" spans="1:12" s="2" customFormat="1" ht="18" customHeight="1">
      <c r="A28" s="17"/>
      <c r="B28" s="10"/>
      <c r="C28" s="10" t="s">
        <v>37</v>
      </c>
      <c r="D28" s="15"/>
      <c r="E28" s="40">
        <v>40799</v>
      </c>
      <c r="F28" s="12"/>
      <c r="G28" s="12"/>
      <c r="H28" s="12">
        <v>1</v>
      </c>
      <c r="I28" s="12"/>
      <c r="J28" s="53">
        <f t="shared" si="0"/>
        <v>0</v>
      </c>
      <c r="K28" s="53">
        <f t="shared" si="1"/>
        <v>0</v>
      </c>
      <c r="L28" s="13"/>
    </row>
    <row r="29" spans="1:12" s="2" customFormat="1" ht="18" customHeight="1">
      <c r="A29" s="17"/>
      <c r="B29" s="10"/>
      <c r="C29" s="10" t="s">
        <v>20</v>
      </c>
      <c r="D29" s="15"/>
      <c r="E29" s="40">
        <v>40799</v>
      </c>
      <c r="F29" s="12"/>
      <c r="G29" s="12"/>
      <c r="H29" s="12">
        <v>1</v>
      </c>
      <c r="I29" s="12"/>
      <c r="J29" s="53">
        <f t="shared" si="0"/>
        <v>0</v>
      </c>
      <c r="K29" s="53">
        <f t="shared" si="1"/>
        <v>0</v>
      </c>
      <c r="L29" s="13"/>
    </row>
    <row r="30" spans="1:12" s="2" customFormat="1" ht="18" customHeight="1">
      <c r="A30" s="18"/>
      <c r="B30" s="10"/>
      <c r="C30" s="10" t="s">
        <v>6</v>
      </c>
      <c r="D30" s="15"/>
      <c r="E30" s="40">
        <v>40799</v>
      </c>
      <c r="F30" s="12"/>
      <c r="G30" s="12"/>
      <c r="H30" s="12">
        <v>1</v>
      </c>
      <c r="I30" s="12"/>
      <c r="J30" s="53">
        <f t="shared" si="0"/>
        <v>0</v>
      </c>
      <c r="K30" s="53">
        <f t="shared" si="1"/>
        <v>0</v>
      </c>
      <c r="L30" s="13"/>
    </row>
    <row r="31" spans="1:12" s="2" customFormat="1" ht="19.5" customHeight="1" thickBot="1">
      <c r="A31" s="19"/>
      <c r="B31" s="121" t="s">
        <v>1</v>
      </c>
      <c r="C31" s="122"/>
      <c r="D31" s="20"/>
      <c r="E31" s="21"/>
      <c r="F31" s="21">
        <f>SUM(F12:F25)</f>
        <v>0</v>
      </c>
      <c r="G31" s="21">
        <f>SUM(G12:G25)</f>
        <v>530000</v>
      </c>
      <c r="H31" s="22"/>
      <c r="I31" s="21"/>
      <c r="J31" s="54">
        <f>SUM(J12:J30)</f>
        <v>1590774</v>
      </c>
      <c r="K31" s="54">
        <f>SUM(K12:K30)</f>
        <v>15907740</v>
      </c>
      <c r="L31" s="23"/>
    </row>
    <row r="32" spans="1:12" s="2" customFormat="1" ht="19.5" customHeight="1">
      <c r="A32" s="26"/>
      <c r="B32" s="27"/>
      <c r="C32" s="27"/>
      <c r="D32" s="28"/>
      <c r="E32" s="29"/>
      <c r="F32" s="29"/>
      <c r="G32" s="29"/>
      <c r="H32" s="30"/>
      <c r="I32" s="29"/>
      <c r="J32" s="29"/>
      <c r="K32" s="29"/>
      <c r="L32" s="29"/>
    </row>
    <row r="33" spans="1:12" s="2" customFormat="1" ht="27.75" customHeight="1">
      <c r="A33" s="37" t="s">
        <v>11</v>
      </c>
      <c r="B33" s="120" t="s">
        <v>35</v>
      </c>
      <c r="C33" s="120"/>
      <c r="D33" s="120"/>
      <c r="E33" s="120"/>
      <c r="F33" s="120"/>
      <c r="G33" s="120"/>
      <c r="H33" s="120"/>
      <c r="I33" s="120"/>
      <c r="J33" s="120"/>
      <c r="K33" s="120"/>
      <c r="L33" s="120"/>
    </row>
    <row r="34" spans="1:12" s="2" customFormat="1" ht="19.5" customHeight="1" thickBot="1">
      <c r="A34" s="43"/>
      <c r="B34" s="41"/>
      <c r="C34" s="41"/>
      <c r="D34" s="44"/>
      <c r="E34" s="45"/>
      <c r="F34" s="41"/>
      <c r="G34" s="41"/>
      <c r="H34" s="41"/>
      <c r="I34" s="41"/>
      <c r="J34" s="41"/>
      <c r="K34" s="41"/>
      <c r="L34" s="41"/>
    </row>
    <row r="35" spans="1:12" s="2" customFormat="1" ht="110.25">
      <c r="A35" s="3" t="s">
        <v>0</v>
      </c>
      <c r="B35" s="4" t="s">
        <v>15</v>
      </c>
      <c r="C35" s="4" t="s">
        <v>17</v>
      </c>
      <c r="D35" s="5" t="s">
        <v>26</v>
      </c>
      <c r="E35" s="6" t="s">
        <v>27</v>
      </c>
      <c r="F35" s="7" t="s">
        <v>28</v>
      </c>
      <c r="G35" s="5" t="s">
        <v>29</v>
      </c>
      <c r="H35" s="5" t="s">
        <v>18</v>
      </c>
      <c r="I35" s="5" t="s">
        <v>16</v>
      </c>
      <c r="J35" s="5" t="s">
        <v>30</v>
      </c>
      <c r="K35" s="5" t="s">
        <v>31</v>
      </c>
      <c r="L35" s="25" t="s">
        <v>5</v>
      </c>
    </row>
    <row r="36" spans="1:12" s="2" customFormat="1" ht="19.5" customHeight="1">
      <c r="A36" s="8">
        <v>1</v>
      </c>
      <c r="B36" s="9" t="s">
        <v>2</v>
      </c>
      <c r="C36" s="10"/>
      <c r="D36" s="11"/>
      <c r="E36" s="40"/>
      <c r="F36" s="12"/>
      <c r="G36" s="12"/>
      <c r="H36" s="12"/>
      <c r="I36" s="12"/>
      <c r="J36" s="12"/>
      <c r="K36" s="12"/>
      <c r="L36" s="13"/>
    </row>
    <row r="37" spans="1:12" s="2" customFormat="1" ht="19.5" customHeight="1">
      <c r="A37" s="14" t="s">
        <v>14</v>
      </c>
      <c r="B37" s="10" t="s">
        <v>102</v>
      </c>
      <c r="C37" s="10" t="s">
        <v>19</v>
      </c>
      <c r="D37" s="15"/>
      <c r="E37" s="40">
        <v>40799</v>
      </c>
      <c r="F37" s="12"/>
      <c r="G37" s="12"/>
      <c r="H37" s="12">
        <v>1</v>
      </c>
      <c r="I37" s="12"/>
      <c r="J37" s="53">
        <f aca="true" t="shared" si="2" ref="J37:J46">G37+F37+(D37*E37)</f>
        <v>0</v>
      </c>
      <c r="K37" s="53">
        <f aca="true" t="shared" si="3" ref="K37:K46">J37*I37*H37</f>
        <v>0</v>
      </c>
      <c r="L37" s="13"/>
    </row>
    <row r="38" spans="1:12" s="2" customFormat="1" ht="19.5" customHeight="1">
      <c r="A38" s="16"/>
      <c r="B38" s="10"/>
      <c r="C38" s="41" t="s">
        <v>100</v>
      </c>
      <c r="D38" s="15"/>
      <c r="E38" s="40">
        <v>40799</v>
      </c>
      <c r="F38" s="12"/>
      <c r="G38" s="12"/>
      <c r="H38" s="12">
        <v>1</v>
      </c>
      <c r="I38" s="12"/>
      <c r="J38" s="53">
        <f t="shared" si="2"/>
        <v>0</v>
      </c>
      <c r="K38" s="53">
        <f t="shared" si="3"/>
        <v>0</v>
      </c>
      <c r="L38" s="13"/>
    </row>
    <row r="39" spans="1:12" s="2" customFormat="1" ht="19.5" customHeight="1">
      <c r="A39" s="14" t="s">
        <v>103</v>
      </c>
      <c r="B39" s="10" t="s">
        <v>99</v>
      </c>
      <c r="C39" s="10" t="s">
        <v>19</v>
      </c>
      <c r="D39" s="15"/>
      <c r="E39" s="40">
        <v>40799</v>
      </c>
      <c r="F39" s="12"/>
      <c r="G39" s="12"/>
      <c r="H39" s="12">
        <v>1</v>
      </c>
      <c r="I39" s="12"/>
      <c r="J39" s="53">
        <f t="shared" si="2"/>
        <v>0</v>
      </c>
      <c r="K39" s="53">
        <f t="shared" si="3"/>
        <v>0</v>
      </c>
      <c r="L39" s="13"/>
    </row>
    <row r="40" spans="1:12" s="2" customFormat="1" ht="19.5" customHeight="1">
      <c r="A40" s="16"/>
      <c r="B40" s="10"/>
      <c r="C40" s="41" t="s">
        <v>100</v>
      </c>
      <c r="D40" s="15"/>
      <c r="E40" s="40">
        <v>40799</v>
      </c>
      <c r="F40" s="12"/>
      <c r="G40" s="12"/>
      <c r="H40" s="12">
        <v>1</v>
      </c>
      <c r="I40" s="12"/>
      <c r="J40" s="53">
        <f t="shared" si="2"/>
        <v>0</v>
      </c>
      <c r="K40" s="53">
        <f t="shared" si="3"/>
        <v>0</v>
      </c>
      <c r="L40" s="13"/>
    </row>
    <row r="41" spans="1:12" s="2" customFormat="1" ht="19.5" customHeight="1">
      <c r="A41" s="8">
        <v>2</v>
      </c>
      <c r="B41" s="9" t="s">
        <v>7</v>
      </c>
      <c r="C41" s="10" t="s">
        <v>8</v>
      </c>
      <c r="D41" s="15"/>
      <c r="E41" s="40">
        <v>40799</v>
      </c>
      <c r="F41" s="12"/>
      <c r="G41" s="12"/>
      <c r="H41" s="12">
        <v>1</v>
      </c>
      <c r="I41" s="12"/>
      <c r="J41" s="53">
        <f t="shared" si="2"/>
        <v>0</v>
      </c>
      <c r="K41" s="53">
        <f t="shared" si="3"/>
        <v>0</v>
      </c>
      <c r="L41" s="13"/>
    </row>
    <row r="42" spans="1:12" s="2" customFormat="1" ht="19.5" customHeight="1">
      <c r="A42" s="16"/>
      <c r="B42" s="10"/>
      <c r="C42" s="10" t="s">
        <v>91</v>
      </c>
      <c r="D42" s="15"/>
      <c r="E42" s="40">
        <v>40799</v>
      </c>
      <c r="F42" s="12"/>
      <c r="G42" s="12"/>
      <c r="H42" s="12">
        <v>1</v>
      </c>
      <c r="I42" s="12"/>
      <c r="J42" s="53">
        <f t="shared" si="2"/>
        <v>0</v>
      </c>
      <c r="K42" s="53">
        <f t="shared" si="3"/>
        <v>0</v>
      </c>
      <c r="L42" s="13"/>
    </row>
    <row r="43" spans="1:12" s="2" customFormat="1" ht="19.5" customHeight="1">
      <c r="A43" s="16"/>
      <c r="B43" s="10"/>
      <c r="C43" s="10" t="s">
        <v>20</v>
      </c>
      <c r="D43" s="15"/>
      <c r="E43" s="40">
        <v>40799</v>
      </c>
      <c r="F43" s="12"/>
      <c r="G43" s="12"/>
      <c r="H43" s="12">
        <v>1</v>
      </c>
      <c r="I43" s="12"/>
      <c r="J43" s="53">
        <f t="shared" si="2"/>
        <v>0</v>
      </c>
      <c r="K43" s="53">
        <f t="shared" si="3"/>
        <v>0</v>
      </c>
      <c r="L43" s="13"/>
    </row>
    <row r="44" spans="1:12" s="2" customFormat="1" ht="31.5">
      <c r="A44" s="8">
        <v>3</v>
      </c>
      <c r="B44" s="9" t="s">
        <v>21</v>
      </c>
      <c r="C44" s="10"/>
      <c r="D44" s="15"/>
      <c r="E44" s="40">
        <v>40799</v>
      </c>
      <c r="F44" s="12"/>
      <c r="G44" s="12"/>
      <c r="H44" s="12">
        <v>1</v>
      </c>
      <c r="I44" s="12"/>
      <c r="J44" s="53">
        <f t="shared" si="2"/>
        <v>0</v>
      </c>
      <c r="K44" s="53">
        <f t="shared" si="3"/>
        <v>0</v>
      </c>
      <c r="L44" s="13"/>
    </row>
    <row r="45" spans="1:12" s="2" customFormat="1" ht="19.5" customHeight="1">
      <c r="A45" s="14" t="s">
        <v>23</v>
      </c>
      <c r="B45" s="10" t="s">
        <v>3</v>
      </c>
      <c r="C45" s="10"/>
      <c r="D45" s="15"/>
      <c r="E45" s="40">
        <v>40799</v>
      </c>
      <c r="F45" s="12"/>
      <c r="G45" s="12"/>
      <c r="H45" s="12">
        <v>1</v>
      </c>
      <c r="I45" s="12"/>
      <c r="J45" s="53">
        <f t="shared" si="2"/>
        <v>0</v>
      </c>
      <c r="K45" s="53">
        <f t="shared" si="3"/>
        <v>0</v>
      </c>
      <c r="L45" s="13"/>
    </row>
    <row r="46" spans="1:12" s="2" customFormat="1" ht="19.5" customHeight="1">
      <c r="A46" s="14" t="s">
        <v>22</v>
      </c>
      <c r="B46" s="10" t="s">
        <v>4</v>
      </c>
      <c r="C46" s="10"/>
      <c r="D46" s="15"/>
      <c r="E46" s="40">
        <v>40799</v>
      </c>
      <c r="F46" s="12"/>
      <c r="G46" s="12"/>
      <c r="H46" s="12">
        <v>1</v>
      </c>
      <c r="I46" s="12"/>
      <c r="J46" s="53">
        <f t="shared" si="2"/>
        <v>0</v>
      </c>
      <c r="K46" s="53">
        <f t="shared" si="3"/>
        <v>0</v>
      </c>
      <c r="L46" s="13"/>
    </row>
    <row r="47" spans="1:12" s="2" customFormat="1" ht="63">
      <c r="A47" s="8">
        <v>4</v>
      </c>
      <c r="B47" s="10" t="s">
        <v>33</v>
      </c>
      <c r="C47" s="10"/>
      <c r="D47" s="15"/>
      <c r="E47" s="40">
        <v>40799</v>
      </c>
      <c r="F47" s="12"/>
      <c r="G47" s="12"/>
      <c r="H47" s="12"/>
      <c r="I47" s="12"/>
      <c r="J47" s="53"/>
      <c r="K47" s="53"/>
      <c r="L47" s="13"/>
    </row>
    <row r="48" spans="1:12" s="2" customFormat="1" ht="19.5" customHeight="1">
      <c r="A48" s="16"/>
      <c r="B48" s="41"/>
      <c r="C48" s="10" t="s">
        <v>19</v>
      </c>
      <c r="D48" s="15"/>
      <c r="E48" s="40">
        <v>40799</v>
      </c>
      <c r="F48" s="12"/>
      <c r="G48" s="12"/>
      <c r="H48" s="12">
        <v>1</v>
      </c>
      <c r="I48" s="12"/>
      <c r="J48" s="53">
        <f aca="true" t="shared" si="4" ref="J48:J54">G48+F48+(D48*E48)</f>
        <v>0</v>
      </c>
      <c r="K48" s="53">
        <f aca="true" t="shared" si="5" ref="K48:K54">J48*I48*H48</f>
        <v>0</v>
      </c>
      <c r="L48" s="13"/>
    </row>
    <row r="49" spans="1:12" s="2" customFormat="1" ht="19.5" customHeight="1">
      <c r="A49" s="16"/>
      <c r="B49" s="10"/>
      <c r="C49" s="10" t="s">
        <v>24</v>
      </c>
      <c r="D49" s="15"/>
      <c r="E49" s="40">
        <v>40799</v>
      </c>
      <c r="F49" s="12"/>
      <c r="G49" s="12"/>
      <c r="H49" s="12">
        <v>1</v>
      </c>
      <c r="I49" s="12"/>
      <c r="J49" s="53">
        <f t="shared" si="4"/>
        <v>0</v>
      </c>
      <c r="K49" s="53">
        <f t="shared" si="5"/>
        <v>0</v>
      </c>
      <c r="L49" s="13"/>
    </row>
    <row r="50" spans="1:12" s="2" customFormat="1" ht="19.5" customHeight="1">
      <c r="A50" s="8">
        <v>5</v>
      </c>
      <c r="B50" s="10" t="s">
        <v>32</v>
      </c>
      <c r="C50" s="10"/>
      <c r="D50" s="15"/>
      <c r="E50" s="40">
        <v>40799</v>
      </c>
      <c r="F50" s="12"/>
      <c r="G50" s="12"/>
      <c r="H50" s="12">
        <v>1</v>
      </c>
      <c r="I50" s="12"/>
      <c r="J50" s="53">
        <f t="shared" si="4"/>
        <v>0</v>
      </c>
      <c r="K50" s="53">
        <f t="shared" si="5"/>
        <v>0</v>
      </c>
      <c r="L50" s="13"/>
    </row>
    <row r="51" spans="1:12" s="2" customFormat="1" ht="19.5" customHeight="1">
      <c r="A51" s="8">
        <v>6</v>
      </c>
      <c r="B51" s="9" t="s">
        <v>9</v>
      </c>
      <c r="C51" s="10" t="s">
        <v>8</v>
      </c>
      <c r="D51" s="15"/>
      <c r="E51" s="40">
        <v>40799</v>
      </c>
      <c r="F51" s="12"/>
      <c r="G51" s="12"/>
      <c r="H51" s="12">
        <v>1</v>
      </c>
      <c r="I51" s="12"/>
      <c r="J51" s="53">
        <f t="shared" si="4"/>
        <v>0</v>
      </c>
      <c r="K51" s="53">
        <f t="shared" si="5"/>
        <v>0</v>
      </c>
      <c r="L51" s="13"/>
    </row>
    <row r="52" spans="1:12" s="2" customFormat="1" ht="19.5" customHeight="1">
      <c r="A52" s="17"/>
      <c r="B52" s="10"/>
      <c r="C52" s="10" t="s">
        <v>91</v>
      </c>
      <c r="D52" s="15"/>
      <c r="E52" s="40">
        <v>40799</v>
      </c>
      <c r="F52" s="12"/>
      <c r="G52" s="12"/>
      <c r="H52" s="12">
        <v>1</v>
      </c>
      <c r="I52" s="12"/>
      <c r="J52" s="53">
        <f t="shared" si="4"/>
        <v>0</v>
      </c>
      <c r="K52" s="53">
        <f t="shared" si="5"/>
        <v>0</v>
      </c>
      <c r="L52" s="13"/>
    </row>
    <row r="53" spans="1:12" s="2" customFormat="1" ht="19.5" customHeight="1">
      <c r="A53" s="17"/>
      <c r="B53" s="10"/>
      <c r="C53" s="10" t="s">
        <v>20</v>
      </c>
      <c r="D53" s="15"/>
      <c r="E53" s="40">
        <v>40799</v>
      </c>
      <c r="F53" s="12"/>
      <c r="G53" s="12"/>
      <c r="H53" s="12">
        <v>1</v>
      </c>
      <c r="I53" s="12"/>
      <c r="J53" s="53">
        <f t="shared" si="4"/>
        <v>0</v>
      </c>
      <c r="K53" s="53">
        <f t="shared" si="5"/>
        <v>0</v>
      </c>
      <c r="L53" s="13"/>
    </row>
    <row r="54" spans="1:12" s="2" customFormat="1" ht="19.5" customHeight="1">
      <c r="A54" s="18"/>
      <c r="B54" s="10"/>
      <c r="C54" s="10" t="s">
        <v>6</v>
      </c>
      <c r="D54" s="15"/>
      <c r="E54" s="40">
        <v>40799</v>
      </c>
      <c r="F54" s="12"/>
      <c r="G54" s="12"/>
      <c r="H54" s="12">
        <v>1</v>
      </c>
      <c r="I54" s="12"/>
      <c r="J54" s="53">
        <f t="shared" si="4"/>
        <v>0</v>
      </c>
      <c r="K54" s="53">
        <f t="shared" si="5"/>
        <v>0</v>
      </c>
      <c r="L54" s="13"/>
    </row>
    <row r="55" spans="1:12" s="2" customFormat="1" ht="16.5" thickBot="1">
      <c r="A55" s="19"/>
      <c r="B55" s="121" t="s">
        <v>1</v>
      </c>
      <c r="C55" s="122"/>
      <c r="D55" s="20"/>
      <c r="E55" s="21"/>
      <c r="F55" s="21">
        <f>SUM(F36:F49)</f>
        <v>0</v>
      </c>
      <c r="G55" s="21">
        <f>SUM(G36:G49)</f>
        <v>0</v>
      </c>
      <c r="H55" s="22"/>
      <c r="I55" s="21"/>
      <c r="J55" s="54">
        <f>SUM(J36:J54)</f>
        <v>0</v>
      </c>
      <c r="K55" s="54">
        <f>SUM(K36:K54)</f>
        <v>0</v>
      </c>
      <c r="L55" s="23"/>
    </row>
    <row r="56" spans="1:12" s="2" customFormat="1" ht="15.75">
      <c r="A56" s="26"/>
      <c r="B56" s="27"/>
      <c r="C56" s="27"/>
      <c r="D56" s="28"/>
      <c r="E56" s="29"/>
      <c r="F56" s="29"/>
      <c r="G56" s="29"/>
      <c r="H56" s="30"/>
      <c r="I56" s="29"/>
      <c r="J56" s="29"/>
      <c r="K56" s="29"/>
      <c r="L56" s="29"/>
    </row>
    <row r="57" spans="1:12" s="2" customFormat="1" ht="15.75">
      <c r="A57" s="26"/>
      <c r="B57" s="27"/>
      <c r="C57" s="27"/>
      <c r="D57" s="28"/>
      <c r="E57" s="29"/>
      <c r="F57" s="29"/>
      <c r="G57" s="29"/>
      <c r="H57" s="30"/>
      <c r="I57" s="29"/>
      <c r="J57" s="29"/>
      <c r="K57" s="29"/>
      <c r="L57" s="29"/>
    </row>
    <row r="58" spans="1:12" s="2" customFormat="1" ht="15.75">
      <c r="A58" s="26"/>
      <c r="B58" s="27"/>
      <c r="C58" s="27"/>
      <c r="D58" s="28"/>
      <c r="E58" s="29"/>
      <c r="F58" s="29"/>
      <c r="G58" s="29"/>
      <c r="H58" s="30"/>
      <c r="I58" s="29"/>
      <c r="J58" s="29"/>
      <c r="K58" s="29"/>
      <c r="L58" s="29"/>
    </row>
    <row r="59" spans="1:12" s="2" customFormat="1" ht="19.5" customHeight="1">
      <c r="A59" s="26"/>
      <c r="B59" s="27"/>
      <c r="C59" s="27"/>
      <c r="D59" s="28"/>
      <c r="E59" s="29"/>
      <c r="F59" s="29"/>
      <c r="G59" s="29"/>
      <c r="H59" s="30"/>
      <c r="I59" s="29"/>
      <c r="J59" s="29"/>
      <c r="K59" s="29"/>
      <c r="L59" s="29"/>
    </row>
    <row r="60" spans="1:12" s="2" customFormat="1" ht="19.5" customHeight="1">
      <c r="A60" s="26"/>
      <c r="B60" s="27"/>
      <c r="C60" s="27"/>
      <c r="D60" s="28"/>
      <c r="E60" s="29"/>
      <c r="F60" s="29"/>
      <c r="G60" s="29"/>
      <c r="H60" s="30"/>
      <c r="I60" s="29"/>
      <c r="J60" s="29"/>
      <c r="K60" s="29"/>
      <c r="L60" s="29"/>
    </row>
    <row r="61" spans="1:12" s="2" customFormat="1" ht="19.5" customHeight="1">
      <c r="A61" s="26"/>
      <c r="B61" s="27"/>
      <c r="C61" s="27"/>
      <c r="D61" s="28"/>
      <c r="E61" s="29"/>
      <c r="F61" s="29"/>
      <c r="G61" s="29"/>
      <c r="H61" s="30"/>
      <c r="I61" s="29"/>
      <c r="J61" s="29"/>
      <c r="K61" s="29"/>
      <c r="L61" s="29"/>
    </row>
    <row r="62" spans="1:12" s="2" customFormat="1" ht="19.5" customHeight="1">
      <c r="A62" s="26"/>
      <c r="B62" s="27"/>
      <c r="C62" s="27"/>
      <c r="D62" s="28"/>
      <c r="E62" s="29"/>
      <c r="F62" s="29"/>
      <c r="G62" s="29"/>
      <c r="H62" s="30"/>
      <c r="I62" s="29"/>
      <c r="J62" s="29"/>
      <c r="K62" s="29"/>
      <c r="L62" s="29"/>
    </row>
    <row r="63" spans="1:12" s="2" customFormat="1" ht="29.25" customHeight="1">
      <c r="A63" s="37" t="s">
        <v>13</v>
      </c>
      <c r="B63" s="120" t="s">
        <v>25</v>
      </c>
      <c r="C63" s="120"/>
      <c r="D63" s="120"/>
      <c r="E63" s="120"/>
      <c r="F63" s="120"/>
      <c r="G63" s="120"/>
      <c r="H63" s="120"/>
      <c r="I63" s="120"/>
      <c r="J63" s="120"/>
      <c r="K63" s="120"/>
      <c r="L63" s="120"/>
    </row>
    <row r="64" spans="1:12" s="24" customFormat="1" ht="15.75">
      <c r="A64" s="46"/>
      <c r="B64" s="46"/>
      <c r="C64" s="46"/>
      <c r="D64" s="46"/>
      <c r="E64" s="46"/>
      <c r="F64" s="46"/>
      <c r="G64" s="46"/>
      <c r="H64" s="46"/>
      <c r="I64" s="46"/>
      <c r="J64" s="46"/>
      <c r="K64" s="46"/>
      <c r="L64" s="46"/>
    </row>
    <row r="65" spans="1:12" s="24" customFormat="1" ht="15.75">
      <c r="A65" s="46"/>
      <c r="B65" s="46"/>
      <c r="C65" s="46"/>
      <c r="D65" s="46"/>
      <c r="E65" s="46"/>
      <c r="F65" s="46"/>
      <c r="G65" s="46"/>
      <c r="H65" s="46"/>
      <c r="I65" s="46"/>
      <c r="J65" s="46"/>
      <c r="K65" s="46"/>
      <c r="L65" s="46"/>
    </row>
    <row r="66" spans="1:12" s="24" customFormat="1" ht="15.75">
      <c r="A66" s="46"/>
      <c r="B66" s="46"/>
      <c r="C66" s="46"/>
      <c r="D66" s="46"/>
      <c r="E66" s="46"/>
      <c r="F66" s="46"/>
      <c r="G66" s="46"/>
      <c r="H66" s="46"/>
      <c r="I66" s="46"/>
      <c r="J66" s="46"/>
      <c r="K66" s="46"/>
      <c r="L66" s="46"/>
    </row>
    <row r="67" spans="1:12" s="24" customFormat="1" ht="15.75">
      <c r="A67" s="46"/>
      <c r="B67" s="46"/>
      <c r="C67" s="46"/>
      <c r="D67" s="46"/>
      <c r="E67" s="46"/>
      <c r="F67" s="46"/>
      <c r="G67" s="46"/>
      <c r="H67" s="46"/>
      <c r="I67" s="46"/>
      <c r="J67" s="46"/>
      <c r="K67" s="46"/>
      <c r="L67" s="46"/>
    </row>
    <row r="68" spans="1:12" s="24" customFormat="1" ht="15.75">
      <c r="A68" s="46"/>
      <c r="B68" s="46"/>
      <c r="C68" s="46"/>
      <c r="D68" s="46"/>
      <c r="E68" s="46"/>
      <c r="F68" s="46"/>
      <c r="G68" s="46"/>
      <c r="H68" s="46"/>
      <c r="I68" s="46"/>
      <c r="J68" s="46"/>
      <c r="K68" s="46"/>
      <c r="L68" s="46"/>
    </row>
    <row r="69" spans="1:12" s="24" customFormat="1" ht="15.75">
      <c r="A69" s="46"/>
      <c r="B69" s="46"/>
      <c r="C69" s="46"/>
      <c r="D69" s="46"/>
      <c r="E69" s="46"/>
      <c r="F69" s="46"/>
      <c r="G69" s="46"/>
      <c r="H69" s="46"/>
      <c r="I69" s="46"/>
      <c r="J69" s="46"/>
      <c r="K69" s="46"/>
      <c r="L69" s="46"/>
    </row>
    <row r="70" spans="1:12" s="24" customFormat="1" ht="15.75">
      <c r="A70" s="46"/>
      <c r="B70" s="46"/>
      <c r="C70" s="46"/>
      <c r="D70" s="46"/>
      <c r="E70" s="46"/>
      <c r="F70" s="46"/>
      <c r="G70" s="46"/>
      <c r="H70" s="46"/>
      <c r="I70" s="46"/>
      <c r="J70" s="46"/>
      <c r="K70" s="46"/>
      <c r="L70" s="46"/>
    </row>
    <row r="71" spans="1:12" s="24" customFormat="1" ht="15.75">
      <c r="A71" s="46"/>
      <c r="B71" s="46"/>
      <c r="C71" s="46"/>
      <c r="D71" s="46"/>
      <c r="E71" s="46"/>
      <c r="F71" s="46"/>
      <c r="G71" s="46"/>
      <c r="H71" s="46"/>
      <c r="I71" s="46"/>
      <c r="J71" s="46"/>
      <c r="K71" s="46"/>
      <c r="L71" s="46"/>
    </row>
    <row r="72" spans="1:12" s="24" customFormat="1" ht="15.75">
      <c r="A72" s="46"/>
      <c r="B72" s="46"/>
      <c r="C72" s="46"/>
      <c r="D72" s="46"/>
      <c r="E72" s="46"/>
      <c r="F72" s="46"/>
      <c r="G72" s="46"/>
      <c r="H72" s="46"/>
      <c r="I72" s="46"/>
      <c r="J72" s="46"/>
      <c r="K72" s="46"/>
      <c r="L72" s="46"/>
    </row>
    <row r="73" spans="1:12" s="24" customFormat="1" ht="15.75">
      <c r="A73" s="46"/>
      <c r="B73" s="46"/>
      <c r="C73" s="46"/>
      <c r="D73" s="46"/>
      <c r="E73" s="46"/>
      <c r="F73" s="46"/>
      <c r="G73" s="46"/>
      <c r="H73" s="46"/>
      <c r="I73" s="46"/>
      <c r="J73" s="46"/>
      <c r="K73" s="46"/>
      <c r="L73" s="46"/>
    </row>
    <row r="74" spans="1:12" s="24" customFormat="1" ht="15.75">
      <c r="A74" s="46"/>
      <c r="B74" s="46"/>
      <c r="C74" s="46"/>
      <c r="D74" s="46"/>
      <c r="E74" s="46"/>
      <c r="F74" s="46"/>
      <c r="G74" s="46"/>
      <c r="H74" s="46"/>
      <c r="I74" s="46"/>
      <c r="J74" s="46"/>
      <c r="K74" s="46"/>
      <c r="L74" s="46"/>
    </row>
    <row r="75" spans="1:12" s="24" customFormat="1" ht="15.75">
      <c r="A75" s="46"/>
      <c r="B75" s="46"/>
      <c r="C75" s="46"/>
      <c r="D75" s="46"/>
      <c r="E75" s="46"/>
      <c r="F75" s="46"/>
      <c r="G75" s="46"/>
      <c r="H75" s="46"/>
      <c r="I75" s="46"/>
      <c r="J75" s="46"/>
      <c r="K75" s="46"/>
      <c r="L75" s="46"/>
    </row>
    <row r="76" spans="1:12" s="24" customFormat="1" ht="15.75">
      <c r="A76" s="46"/>
      <c r="B76" s="46"/>
      <c r="C76" s="46"/>
      <c r="D76" s="46"/>
      <c r="E76" s="46"/>
      <c r="F76" s="46"/>
      <c r="G76" s="46"/>
      <c r="H76" s="46"/>
      <c r="I76" s="46"/>
      <c r="J76" s="46"/>
      <c r="K76" s="46"/>
      <c r="L76" s="46"/>
    </row>
    <row r="77" spans="1:12" s="24" customFormat="1" ht="15.75">
      <c r="A77" s="46"/>
      <c r="B77" s="46"/>
      <c r="C77" s="46"/>
      <c r="D77" s="46"/>
      <c r="E77" s="46"/>
      <c r="F77" s="46"/>
      <c r="G77" s="46"/>
      <c r="H77" s="46"/>
      <c r="I77" s="46"/>
      <c r="J77" s="46"/>
      <c r="K77" s="46"/>
      <c r="L77" s="46"/>
    </row>
    <row r="78" spans="1:12" s="24" customFormat="1" ht="15.75">
      <c r="A78" s="46"/>
      <c r="B78" s="46"/>
      <c r="C78" s="46"/>
      <c r="D78" s="46"/>
      <c r="E78" s="46"/>
      <c r="F78" s="46"/>
      <c r="G78" s="46"/>
      <c r="H78" s="46"/>
      <c r="I78" s="46"/>
      <c r="J78" s="46"/>
      <c r="K78" s="46"/>
      <c r="L78" s="46"/>
    </row>
    <row r="79" spans="1:12" s="24" customFormat="1" ht="15.75">
      <c r="A79" s="46"/>
      <c r="B79" s="46"/>
      <c r="C79" s="46"/>
      <c r="D79" s="46"/>
      <c r="E79" s="46"/>
      <c r="F79" s="46"/>
      <c r="G79" s="46"/>
      <c r="H79" s="46"/>
      <c r="I79" s="46"/>
      <c r="J79" s="46"/>
      <c r="K79" s="46"/>
      <c r="L79" s="46"/>
    </row>
    <row r="80" spans="1:12" s="24" customFormat="1" ht="15.75">
      <c r="A80" s="46"/>
      <c r="B80" s="46"/>
      <c r="C80" s="46"/>
      <c r="D80" s="46"/>
      <c r="E80" s="46"/>
      <c r="F80" s="46"/>
      <c r="G80" s="46"/>
      <c r="H80" s="46"/>
      <c r="I80" s="46"/>
      <c r="J80" s="46"/>
      <c r="K80" s="46"/>
      <c r="L80" s="46"/>
    </row>
    <row r="81" spans="1:12" s="24" customFormat="1" ht="15.75">
      <c r="A81" s="46"/>
      <c r="B81" s="46"/>
      <c r="C81" s="46"/>
      <c r="D81" s="46"/>
      <c r="E81" s="46"/>
      <c r="F81" s="46"/>
      <c r="G81" s="46"/>
      <c r="H81" s="46"/>
      <c r="I81" s="46"/>
      <c r="J81" s="46"/>
      <c r="K81" s="47"/>
      <c r="L81" s="47"/>
    </row>
    <row r="82" spans="1:12" s="24" customFormat="1" ht="15.75">
      <c r="A82" s="46"/>
      <c r="B82" s="46"/>
      <c r="C82" s="46"/>
      <c r="D82" s="46"/>
      <c r="E82" s="46"/>
      <c r="F82" s="46"/>
      <c r="G82" s="46"/>
      <c r="H82" s="46"/>
      <c r="I82" s="46"/>
      <c r="J82" s="46"/>
      <c r="K82" s="47"/>
      <c r="L82" s="47"/>
    </row>
    <row r="83" spans="1:12" s="24" customFormat="1" ht="15.75">
      <c r="A83" s="46"/>
      <c r="B83" s="46"/>
      <c r="C83" s="46"/>
      <c r="D83" s="46"/>
      <c r="E83" s="46"/>
      <c r="F83" s="46"/>
      <c r="G83" s="46"/>
      <c r="H83" s="46"/>
      <c r="I83" s="46"/>
      <c r="J83" s="46"/>
      <c r="K83" s="47"/>
      <c r="L83" s="47"/>
    </row>
    <row r="84" spans="1:12" s="24" customFormat="1" ht="15.75">
      <c r="A84" s="46"/>
      <c r="B84" s="46"/>
      <c r="C84" s="46"/>
      <c r="D84" s="46"/>
      <c r="E84" s="46"/>
      <c r="F84" s="46"/>
      <c r="G84" s="46"/>
      <c r="H84" s="46"/>
      <c r="I84" s="46"/>
      <c r="J84" s="46"/>
      <c r="K84" s="47"/>
      <c r="L84" s="47"/>
    </row>
    <row r="85" spans="1:12" s="24" customFormat="1" ht="15.75">
      <c r="A85" s="46"/>
      <c r="B85" s="46"/>
      <c r="C85" s="46"/>
      <c r="D85" s="46"/>
      <c r="E85" s="46"/>
      <c r="F85" s="46"/>
      <c r="G85" s="46"/>
      <c r="H85" s="46"/>
      <c r="I85" s="46"/>
      <c r="J85" s="46"/>
      <c r="K85" s="47"/>
      <c r="L85" s="47"/>
    </row>
    <row r="86" spans="1:12" s="24" customFormat="1" ht="15.75">
      <c r="A86" s="46"/>
      <c r="B86" s="46"/>
      <c r="C86" s="46"/>
      <c r="D86" s="46"/>
      <c r="E86" s="46"/>
      <c r="F86" s="46"/>
      <c r="G86" s="46"/>
      <c r="H86" s="46"/>
      <c r="I86" s="46"/>
      <c r="J86" s="46"/>
      <c r="K86" s="47"/>
      <c r="L86" s="47"/>
    </row>
    <row r="87" spans="1:12" s="24" customFormat="1" ht="15.75">
      <c r="A87" s="46"/>
      <c r="B87" s="46"/>
      <c r="C87" s="46"/>
      <c r="D87" s="46"/>
      <c r="E87" s="46"/>
      <c r="F87" s="46"/>
      <c r="G87" s="46"/>
      <c r="H87" s="46"/>
      <c r="I87" s="46"/>
      <c r="J87" s="46"/>
      <c r="K87" s="47"/>
      <c r="L87" s="47"/>
    </row>
    <row r="88" spans="1:12" s="24" customFormat="1" ht="15.75">
      <c r="A88" s="46"/>
      <c r="B88" s="46"/>
      <c r="C88" s="46"/>
      <c r="D88" s="46"/>
      <c r="E88" s="46"/>
      <c r="F88" s="46"/>
      <c r="G88" s="46"/>
      <c r="H88" s="46"/>
      <c r="I88" s="46"/>
      <c r="J88" s="46"/>
      <c r="K88" s="47"/>
      <c r="L88" s="47"/>
    </row>
    <row r="89" spans="1:12" s="24" customFormat="1" ht="15.75">
      <c r="A89" s="46"/>
      <c r="B89" s="46"/>
      <c r="C89" s="46"/>
      <c r="D89" s="46"/>
      <c r="E89" s="46"/>
      <c r="F89" s="46"/>
      <c r="G89" s="46"/>
      <c r="H89" s="46"/>
      <c r="I89" s="46"/>
      <c r="J89" s="46"/>
      <c r="K89" s="47"/>
      <c r="L89" s="47"/>
    </row>
    <row r="90" spans="1:12" s="24" customFormat="1" ht="15.75">
      <c r="A90" s="46"/>
      <c r="B90" s="46"/>
      <c r="C90" s="46"/>
      <c r="D90" s="46"/>
      <c r="E90" s="46"/>
      <c r="F90" s="46"/>
      <c r="G90" s="46"/>
      <c r="H90" s="46"/>
      <c r="I90" s="46"/>
      <c r="J90" s="46"/>
      <c r="K90" s="55"/>
      <c r="L90" s="55"/>
    </row>
    <row r="91" spans="1:12" s="24" customFormat="1" ht="15.75">
      <c r="A91" s="46"/>
      <c r="B91" s="46"/>
      <c r="C91" s="46"/>
      <c r="D91" s="46"/>
      <c r="E91" s="46"/>
      <c r="F91" s="46"/>
      <c r="G91" s="46"/>
      <c r="H91" s="46"/>
      <c r="I91" s="46"/>
      <c r="J91" s="46"/>
      <c r="K91" s="56">
        <f>$K$31</f>
        <v>15907740</v>
      </c>
      <c r="L91" s="55"/>
    </row>
    <row r="92" spans="1:12" s="24" customFormat="1" ht="15.75">
      <c r="A92" s="46"/>
      <c r="B92" s="46"/>
      <c r="C92" s="46"/>
      <c r="D92" s="46"/>
      <c r="E92" s="46"/>
      <c r="F92" s="46"/>
      <c r="G92" s="46"/>
      <c r="H92" s="46"/>
      <c r="I92" s="46"/>
      <c r="J92" s="46"/>
      <c r="K92" s="56">
        <f>$K$55</f>
        <v>0</v>
      </c>
      <c r="L92" s="57"/>
    </row>
    <row r="93" spans="1:12" s="24" customFormat="1" ht="15.75">
      <c r="A93" s="46"/>
      <c r="B93" s="46"/>
      <c r="C93" s="46"/>
      <c r="D93" s="46"/>
      <c r="E93" s="46"/>
      <c r="F93" s="46"/>
      <c r="G93" s="46"/>
      <c r="H93" s="46"/>
      <c r="I93" s="46"/>
      <c r="J93" s="46"/>
      <c r="K93" s="56">
        <f>K91-K92</f>
        <v>15907740</v>
      </c>
      <c r="L93" s="57">
        <f>K93/K91*100%</f>
        <v>1</v>
      </c>
    </row>
    <row r="94" spans="1:12" s="24" customFormat="1" ht="15.75">
      <c r="A94" s="46"/>
      <c r="B94" s="46"/>
      <c r="C94" s="46"/>
      <c r="D94" s="46"/>
      <c r="E94" s="46"/>
      <c r="F94" s="46"/>
      <c r="G94" s="46"/>
      <c r="H94" s="46"/>
      <c r="I94" s="46"/>
      <c r="J94" s="46"/>
      <c r="K94" s="55"/>
      <c r="L94" s="57">
        <f>K92/K91*100%</f>
        <v>0</v>
      </c>
    </row>
    <row r="95" spans="1:12" s="24" customFormat="1" ht="15.75">
      <c r="A95" s="46"/>
      <c r="B95" s="48"/>
      <c r="C95" s="46"/>
      <c r="D95" s="46"/>
      <c r="E95" s="46"/>
      <c r="F95" s="46"/>
      <c r="G95" s="46"/>
      <c r="H95" s="46"/>
      <c r="I95" s="46"/>
      <c r="J95" s="46"/>
      <c r="K95" s="49"/>
      <c r="L95" s="49"/>
    </row>
    <row r="96" spans="1:12" s="2" customFormat="1" ht="19.5" customHeight="1">
      <c r="A96" s="43"/>
      <c r="B96" s="50"/>
      <c r="C96" s="51"/>
      <c r="D96" s="51"/>
      <c r="E96" s="51"/>
      <c r="F96" s="51"/>
      <c r="G96" s="41"/>
      <c r="H96" s="41"/>
      <c r="I96" s="41"/>
      <c r="J96" s="41"/>
      <c r="K96" s="41"/>
      <c r="L96" s="41"/>
    </row>
  </sheetData>
  <sheetProtection/>
  <mergeCells count="12">
    <mergeCell ref="B8:K8"/>
    <mergeCell ref="B9:K9"/>
    <mergeCell ref="B31:C31"/>
    <mergeCell ref="B33:L33"/>
    <mergeCell ref="B55:C55"/>
    <mergeCell ref="B63:L63"/>
    <mergeCell ref="B1:K1"/>
    <mergeCell ref="B2:K2"/>
    <mergeCell ref="B3:K3"/>
    <mergeCell ref="B5:C6"/>
    <mergeCell ref="I5:K6"/>
    <mergeCell ref="B7:K7"/>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L96"/>
  <sheetViews>
    <sheetView zoomScalePageLayoutView="0" workbookViewId="0" topLeftCell="A13">
      <selection activeCell="F11" sqref="F11"/>
    </sheetView>
  </sheetViews>
  <sheetFormatPr defaultColWidth="9.140625" defaultRowHeight="19.5" customHeight="1"/>
  <cols>
    <col min="1" max="1" width="6.8515625" style="31" customWidth="1"/>
    <col min="2" max="2" width="27.140625" style="32" customWidth="1"/>
    <col min="3" max="3" width="20.28125" style="32" customWidth="1"/>
    <col min="4" max="4" width="7.421875" style="34" customWidth="1"/>
    <col min="5" max="5" width="8.140625" style="35" customWidth="1"/>
    <col min="6" max="6" width="9.00390625" style="32" customWidth="1"/>
    <col min="7" max="7" width="10.421875" style="32" customWidth="1"/>
    <col min="8" max="8" width="7.421875" style="32" customWidth="1"/>
    <col min="9" max="9" width="8.00390625" style="32" customWidth="1"/>
    <col min="10" max="10" width="11.7109375" style="32" customWidth="1"/>
    <col min="11" max="11" width="19.421875" style="32" customWidth="1"/>
    <col min="12" max="12" width="14.140625" style="32" customWidth="1"/>
    <col min="13" max="16384" width="9.140625" style="1" customWidth="1"/>
  </cols>
  <sheetData>
    <row r="1" spans="2:11" ht="19.5" customHeight="1">
      <c r="B1" s="129"/>
      <c r="C1" s="129"/>
      <c r="D1" s="129"/>
      <c r="E1" s="129"/>
      <c r="F1" s="129"/>
      <c r="G1" s="129"/>
      <c r="H1" s="129"/>
      <c r="I1" s="129"/>
      <c r="J1" s="129"/>
      <c r="K1" s="129"/>
    </row>
    <row r="2" spans="2:11" ht="19.5" customHeight="1">
      <c r="B2" s="130" t="s">
        <v>94</v>
      </c>
      <c r="C2" s="130"/>
      <c r="D2" s="130"/>
      <c r="E2" s="130"/>
      <c r="F2" s="130"/>
      <c r="G2" s="130"/>
      <c r="H2" s="130"/>
      <c r="I2" s="130"/>
      <c r="J2" s="130"/>
      <c r="K2" s="130"/>
    </row>
    <row r="3" spans="2:11" ht="19.5" customHeight="1">
      <c r="B3" s="136" t="s">
        <v>95</v>
      </c>
      <c r="C3" s="136"/>
      <c r="D3" s="136"/>
      <c r="E3" s="136"/>
      <c r="F3" s="136"/>
      <c r="G3" s="136"/>
      <c r="H3" s="136"/>
      <c r="I3" s="136"/>
      <c r="J3" s="136"/>
      <c r="K3" s="136"/>
    </row>
    <row r="4" ht="13.5" customHeight="1">
      <c r="B4" s="33"/>
    </row>
    <row r="5" spans="2:12" ht="15" customHeight="1">
      <c r="B5" s="128" t="s">
        <v>96</v>
      </c>
      <c r="C5" s="128"/>
      <c r="I5" s="123" t="s">
        <v>38</v>
      </c>
      <c r="J5" s="123"/>
      <c r="K5" s="123"/>
      <c r="L5" s="36"/>
    </row>
    <row r="6" spans="2:12" ht="27" customHeight="1">
      <c r="B6" s="128"/>
      <c r="C6" s="128"/>
      <c r="I6" s="123"/>
      <c r="J6" s="123"/>
      <c r="K6" s="123"/>
      <c r="L6" s="36"/>
    </row>
    <row r="7" spans="2:11" ht="28.5" customHeight="1">
      <c r="B7" s="130" t="s">
        <v>12</v>
      </c>
      <c r="C7" s="130"/>
      <c r="D7" s="130"/>
      <c r="E7" s="130"/>
      <c r="F7" s="130"/>
      <c r="G7" s="130"/>
      <c r="H7" s="130"/>
      <c r="I7" s="130"/>
      <c r="J7" s="130"/>
      <c r="K7" s="130"/>
    </row>
    <row r="8" spans="1:12" s="2" customFormat="1" ht="27.75" customHeight="1">
      <c r="A8" s="37"/>
      <c r="B8" s="131" t="s">
        <v>153</v>
      </c>
      <c r="C8" s="131"/>
      <c r="D8" s="131"/>
      <c r="E8" s="131"/>
      <c r="F8" s="131"/>
      <c r="G8" s="131"/>
      <c r="H8" s="131"/>
      <c r="I8" s="131"/>
      <c r="J8" s="131"/>
      <c r="K8" s="131"/>
      <c r="L8" s="38"/>
    </row>
    <row r="9" spans="1:12" s="2" customFormat="1" ht="19.5" customHeight="1">
      <c r="A9" s="37" t="s">
        <v>10</v>
      </c>
      <c r="B9" s="120" t="s">
        <v>34</v>
      </c>
      <c r="C9" s="120"/>
      <c r="D9" s="120"/>
      <c r="E9" s="120"/>
      <c r="F9" s="120"/>
      <c r="G9" s="120"/>
      <c r="H9" s="120"/>
      <c r="I9" s="120"/>
      <c r="J9" s="120"/>
      <c r="K9" s="120"/>
      <c r="L9" s="38"/>
    </row>
    <row r="10" spans="1:12" s="2" customFormat="1" ht="12" customHeight="1" thickBot="1">
      <c r="A10" s="37"/>
      <c r="B10" s="39"/>
      <c r="C10" s="39"/>
      <c r="D10" s="39"/>
      <c r="E10" s="39"/>
      <c r="F10" s="39"/>
      <c r="G10" s="39"/>
      <c r="H10" s="39"/>
      <c r="I10" s="39"/>
      <c r="J10" s="39"/>
      <c r="K10" s="39"/>
      <c r="L10" s="38"/>
    </row>
    <row r="11" spans="1:12" s="2" customFormat="1" ht="110.25">
      <c r="A11" s="3" t="s">
        <v>0</v>
      </c>
      <c r="B11" s="4" t="s">
        <v>15</v>
      </c>
      <c r="C11" s="4" t="s">
        <v>17</v>
      </c>
      <c r="D11" s="5" t="s">
        <v>26</v>
      </c>
      <c r="E11" s="6" t="s">
        <v>27</v>
      </c>
      <c r="F11" s="7" t="s">
        <v>28</v>
      </c>
      <c r="G11" s="5" t="s">
        <v>29</v>
      </c>
      <c r="H11" s="5" t="s">
        <v>18</v>
      </c>
      <c r="I11" s="5" t="s">
        <v>16</v>
      </c>
      <c r="J11" s="52" t="s">
        <v>30</v>
      </c>
      <c r="K11" s="52" t="s">
        <v>31</v>
      </c>
      <c r="L11" s="25" t="s">
        <v>5</v>
      </c>
    </row>
    <row r="12" spans="1:12" s="2" customFormat="1" ht="18" customHeight="1">
      <c r="A12" s="8">
        <v>1</v>
      </c>
      <c r="B12" s="9" t="s">
        <v>2</v>
      </c>
      <c r="C12" s="10"/>
      <c r="D12" s="11"/>
      <c r="E12" s="40"/>
      <c r="F12" s="12"/>
      <c r="G12" s="12"/>
      <c r="H12" s="12"/>
      <c r="I12" s="12"/>
      <c r="J12" s="53"/>
      <c r="K12" s="53"/>
      <c r="L12" s="13"/>
    </row>
    <row r="13" spans="1:12" s="2" customFormat="1" ht="63">
      <c r="A13" s="14" t="s">
        <v>14</v>
      </c>
      <c r="B13" s="10" t="s">
        <v>113</v>
      </c>
      <c r="C13" s="10" t="s">
        <v>114</v>
      </c>
      <c r="D13" s="15">
        <v>2</v>
      </c>
      <c r="E13" s="40">
        <v>40799</v>
      </c>
      <c r="F13" s="12">
        <v>0</v>
      </c>
      <c r="G13" s="12">
        <v>0</v>
      </c>
      <c r="H13" s="12">
        <v>1</v>
      </c>
      <c r="I13" s="12">
        <v>10</v>
      </c>
      <c r="J13" s="53">
        <f aca="true" t="shared" si="0" ref="J13:J30">G13+F13+(D13*E13)</f>
        <v>81598</v>
      </c>
      <c r="K13" s="53">
        <f aca="true" t="shared" si="1" ref="K13:K30">J13*I13*H13</f>
        <v>815980</v>
      </c>
      <c r="L13" s="13"/>
    </row>
    <row r="14" spans="1:12" s="2" customFormat="1" ht="21.75" customHeight="1">
      <c r="A14" s="16">
        <v>1.2</v>
      </c>
      <c r="B14" s="10" t="s">
        <v>115</v>
      </c>
      <c r="C14" s="41" t="s">
        <v>92</v>
      </c>
      <c r="D14" s="15">
        <v>20</v>
      </c>
      <c r="E14" s="40">
        <v>40799</v>
      </c>
      <c r="F14" s="12">
        <v>0</v>
      </c>
      <c r="G14" s="12">
        <v>30000</v>
      </c>
      <c r="H14" s="12">
        <v>1</v>
      </c>
      <c r="I14" s="12">
        <v>10</v>
      </c>
      <c r="J14" s="53">
        <f t="shared" si="0"/>
        <v>845980</v>
      </c>
      <c r="K14" s="53">
        <f t="shared" si="1"/>
        <v>8459800</v>
      </c>
      <c r="L14" s="13" t="s">
        <v>112</v>
      </c>
    </row>
    <row r="15" spans="1:12" s="2" customFormat="1" ht="18" customHeight="1">
      <c r="A15" s="14">
        <v>1.3</v>
      </c>
      <c r="B15" s="10" t="s">
        <v>99</v>
      </c>
      <c r="C15" s="10" t="s">
        <v>19</v>
      </c>
      <c r="D15" s="15"/>
      <c r="E15" s="40">
        <v>40799</v>
      </c>
      <c r="F15" s="12"/>
      <c r="G15" s="12"/>
      <c r="H15" s="12">
        <v>1</v>
      </c>
      <c r="I15" s="12"/>
      <c r="J15" s="53">
        <f t="shared" si="0"/>
        <v>0</v>
      </c>
      <c r="K15" s="53">
        <f t="shared" si="1"/>
        <v>0</v>
      </c>
      <c r="L15" s="13"/>
    </row>
    <row r="16" spans="1:12" s="2" customFormat="1" ht="18" customHeight="1">
      <c r="A16" s="16"/>
      <c r="B16" s="10"/>
      <c r="C16" s="41" t="s">
        <v>100</v>
      </c>
      <c r="D16" s="15"/>
      <c r="E16" s="40">
        <v>40799</v>
      </c>
      <c r="F16" s="12"/>
      <c r="G16" s="12"/>
      <c r="H16" s="12">
        <v>1</v>
      </c>
      <c r="I16" s="12"/>
      <c r="J16" s="53">
        <f t="shared" si="0"/>
        <v>0</v>
      </c>
      <c r="K16" s="53">
        <f t="shared" si="1"/>
        <v>0</v>
      </c>
      <c r="L16" s="13"/>
    </row>
    <row r="17" spans="1:12" s="2" customFormat="1" ht="18" customHeight="1">
      <c r="A17" s="8">
        <v>2</v>
      </c>
      <c r="B17" s="9" t="s">
        <v>7</v>
      </c>
      <c r="C17" s="10" t="s">
        <v>8</v>
      </c>
      <c r="D17" s="15">
        <v>2</v>
      </c>
      <c r="E17" s="40">
        <v>40799</v>
      </c>
      <c r="F17" s="12"/>
      <c r="G17" s="12"/>
      <c r="H17" s="12">
        <v>1</v>
      </c>
      <c r="I17" s="12">
        <v>10</v>
      </c>
      <c r="J17" s="53">
        <f t="shared" si="0"/>
        <v>81598</v>
      </c>
      <c r="K17" s="53">
        <f t="shared" si="1"/>
        <v>815980</v>
      </c>
      <c r="L17" s="13"/>
    </row>
    <row r="18" spans="1:12" s="2" customFormat="1" ht="18" customHeight="1">
      <c r="A18" s="16"/>
      <c r="B18" s="10"/>
      <c r="C18" s="10" t="s">
        <v>36</v>
      </c>
      <c r="D18" s="15"/>
      <c r="E18" s="40">
        <v>40799</v>
      </c>
      <c r="F18" s="12"/>
      <c r="G18" s="12"/>
      <c r="H18" s="12">
        <v>1</v>
      </c>
      <c r="I18" s="12"/>
      <c r="J18" s="53">
        <f t="shared" si="0"/>
        <v>0</v>
      </c>
      <c r="K18" s="53">
        <f t="shared" si="1"/>
        <v>0</v>
      </c>
      <c r="L18" s="13"/>
    </row>
    <row r="19" spans="1:12" s="2" customFormat="1" ht="18" customHeight="1">
      <c r="A19" s="16"/>
      <c r="B19" s="10"/>
      <c r="C19" s="10" t="s">
        <v>20</v>
      </c>
      <c r="D19" s="15"/>
      <c r="E19" s="40">
        <v>40799</v>
      </c>
      <c r="F19" s="12"/>
      <c r="G19" s="12"/>
      <c r="H19" s="12">
        <v>1</v>
      </c>
      <c r="I19" s="12"/>
      <c r="J19" s="53">
        <f t="shared" si="0"/>
        <v>0</v>
      </c>
      <c r="K19" s="53">
        <f t="shared" si="1"/>
        <v>0</v>
      </c>
      <c r="L19" s="13"/>
    </row>
    <row r="20" spans="1:12" s="2" customFormat="1" ht="31.5">
      <c r="A20" s="8">
        <v>3</v>
      </c>
      <c r="B20" s="9" t="s">
        <v>21</v>
      </c>
      <c r="C20" s="10"/>
      <c r="D20" s="15"/>
      <c r="E20" s="40">
        <v>40799</v>
      </c>
      <c r="F20" s="12"/>
      <c r="G20" s="12">
        <v>500000</v>
      </c>
      <c r="H20" s="12">
        <v>1</v>
      </c>
      <c r="I20" s="12">
        <v>10</v>
      </c>
      <c r="J20" s="53">
        <f>G20+F20+(D20*E20)</f>
        <v>500000</v>
      </c>
      <c r="K20" s="53">
        <f t="shared" si="1"/>
        <v>5000000</v>
      </c>
      <c r="L20" s="13"/>
    </row>
    <row r="21" spans="1:12" s="2" customFormat="1" ht="18" customHeight="1">
      <c r="A21" s="14" t="s">
        <v>23</v>
      </c>
      <c r="B21" s="10" t="s">
        <v>3</v>
      </c>
      <c r="C21" s="10"/>
      <c r="D21" s="15"/>
      <c r="E21" s="40">
        <v>40799</v>
      </c>
      <c r="F21" s="12"/>
      <c r="G21" s="12"/>
      <c r="H21" s="12">
        <v>1</v>
      </c>
      <c r="I21" s="12"/>
      <c r="J21" s="53">
        <f>G21+F21+(D21*E21)</f>
        <v>0</v>
      </c>
      <c r="K21" s="53">
        <f>J21*I21*H21</f>
        <v>0</v>
      </c>
      <c r="L21" s="13"/>
    </row>
    <row r="22" spans="1:12" s="2" customFormat="1" ht="18" customHeight="1">
      <c r="A22" s="14" t="s">
        <v>22</v>
      </c>
      <c r="B22" s="10" t="s">
        <v>4</v>
      </c>
      <c r="C22" s="10"/>
      <c r="D22" s="15"/>
      <c r="E22" s="40">
        <v>40799</v>
      </c>
      <c r="F22" s="12"/>
      <c r="G22" s="12"/>
      <c r="H22" s="12">
        <v>1</v>
      </c>
      <c r="I22" s="12"/>
      <c r="J22" s="53">
        <f>G22+F22+(D22*E22)</f>
        <v>0</v>
      </c>
      <c r="K22" s="53">
        <f>J22*I22*H22</f>
        <v>0</v>
      </c>
      <c r="L22" s="13"/>
    </row>
    <row r="23" spans="1:12" s="2" customFormat="1" ht="57.75" customHeight="1">
      <c r="A23" s="16">
        <v>4</v>
      </c>
      <c r="B23" s="10" t="s">
        <v>101</v>
      </c>
      <c r="C23" s="10"/>
      <c r="D23" s="15"/>
      <c r="E23" s="40">
        <v>40799</v>
      </c>
      <c r="F23" s="12"/>
      <c r="G23" s="12"/>
      <c r="H23" s="12"/>
      <c r="I23" s="12"/>
      <c r="J23" s="53"/>
      <c r="K23" s="53"/>
      <c r="L23" s="13"/>
    </row>
    <row r="24" spans="1:12" s="2" customFormat="1" ht="22.5" customHeight="1">
      <c r="A24" s="16"/>
      <c r="B24" s="42"/>
      <c r="C24" s="10" t="s">
        <v>19</v>
      </c>
      <c r="D24" s="15"/>
      <c r="E24" s="40">
        <v>40799</v>
      </c>
      <c r="F24" s="12"/>
      <c r="G24" s="12"/>
      <c r="H24" s="12">
        <v>1</v>
      </c>
      <c r="I24" s="12"/>
      <c r="J24" s="53">
        <f t="shared" si="0"/>
        <v>0</v>
      </c>
      <c r="K24" s="53">
        <f t="shared" si="1"/>
        <v>0</v>
      </c>
      <c r="L24" s="13"/>
    </row>
    <row r="25" spans="1:12" s="2" customFormat="1" ht="18" customHeight="1">
      <c r="A25" s="16"/>
      <c r="B25" s="10"/>
      <c r="C25" s="10" t="s">
        <v>24</v>
      </c>
      <c r="D25" s="15"/>
      <c r="E25" s="40">
        <v>40799</v>
      </c>
      <c r="F25" s="12"/>
      <c r="G25" s="12"/>
      <c r="H25" s="12">
        <v>1</v>
      </c>
      <c r="I25" s="12"/>
      <c r="J25" s="53">
        <f t="shared" si="0"/>
        <v>0</v>
      </c>
      <c r="K25" s="53">
        <f t="shared" si="1"/>
        <v>0</v>
      </c>
      <c r="L25" s="13"/>
    </row>
    <row r="26" spans="1:12" s="2" customFormat="1" ht="18" customHeight="1">
      <c r="A26" s="16">
        <v>5</v>
      </c>
      <c r="B26" s="10" t="s">
        <v>32</v>
      </c>
      <c r="C26" s="10"/>
      <c r="D26" s="15"/>
      <c r="E26" s="40">
        <v>40799</v>
      </c>
      <c r="F26" s="12"/>
      <c r="G26" s="12"/>
      <c r="H26" s="12">
        <v>1</v>
      </c>
      <c r="I26" s="12"/>
      <c r="J26" s="53">
        <f>G26+F26+(D26*E26)</f>
        <v>0</v>
      </c>
      <c r="K26" s="53">
        <f>J26*I26*H26</f>
        <v>0</v>
      </c>
      <c r="L26" s="13"/>
    </row>
    <row r="27" spans="1:12" s="2" customFormat="1" ht="15.75">
      <c r="A27" s="16">
        <v>6</v>
      </c>
      <c r="B27" s="9" t="s">
        <v>9</v>
      </c>
      <c r="C27" s="10" t="s">
        <v>8</v>
      </c>
      <c r="D27" s="15">
        <v>2</v>
      </c>
      <c r="E27" s="40">
        <v>40799</v>
      </c>
      <c r="F27" s="12"/>
      <c r="G27" s="12"/>
      <c r="H27" s="12">
        <v>1</v>
      </c>
      <c r="I27" s="12">
        <v>10</v>
      </c>
      <c r="J27" s="53">
        <f t="shared" si="0"/>
        <v>81598</v>
      </c>
      <c r="K27" s="53">
        <f t="shared" si="1"/>
        <v>815980</v>
      </c>
      <c r="L27" s="13"/>
    </row>
    <row r="28" spans="1:12" s="2" customFormat="1" ht="18" customHeight="1">
      <c r="A28" s="17"/>
      <c r="B28" s="10"/>
      <c r="C28" s="10" t="s">
        <v>37</v>
      </c>
      <c r="D28" s="15"/>
      <c r="E28" s="40">
        <v>40799</v>
      </c>
      <c r="F28" s="12"/>
      <c r="G28" s="12"/>
      <c r="H28" s="12">
        <v>1</v>
      </c>
      <c r="I28" s="12"/>
      <c r="J28" s="53">
        <f t="shared" si="0"/>
        <v>0</v>
      </c>
      <c r="K28" s="53">
        <f t="shared" si="1"/>
        <v>0</v>
      </c>
      <c r="L28" s="13"/>
    </row>
    <row r="29" spans="1:12" s="2" customFormat="1" ht="18" customHeight="1">
      <c r="A29" s="17"/>
      <c r="B29" s="10"/>
      <c r="C29" s="10" t="s">
        <v>20</v>
      </c>
      <c r="D29" s="15"/>
      <c r="E29" s="40">
        <v>40799</v>
      </c>
      <c r="F29" s="12"/>
      <c r="G29" s="12"/>
      <c r="H29" s="12">
        <v>1</v>
      </c>
      <c r="I29" s="12"/>
      <c r="J29" s="53">
        <f t="shared" si="0"/>
        <v>0</v>
      </c>
      <c r="K29" s="53">
        <f t="shared" si="1"/>
        <v>0</v>
      </c>
      <c r="L29" s="13"/>
    </row>
    <row r="30" spans="1:12" s="2" customFormat="1" ht="18" customHeight="1">
      <c r="A30" s="18"/>
      <c r="B30" s="10"/>
      <c r="C30" s="10" t="s">
        <v>6</v>
      </c>
      <c r="D30" s="15"/>
      <c r="E30" s="40">
        <v>40799</v>
      </c>
      <c r="F30" s="12"/>
      <c r="G30" s="12"/>
      <c r="H30" s="12">
        <v>1</v>
      </c>
      <c r="I30" s="12"/>
      <c r="J30" s="53">
        <f t="shared" si="0"/>
        <v>0</v>
      </c>
      <c r="K30" s="53">
        <f t="shared" si="1"/>
        <v>0</v>
      </c>
      <c r="L30" s="13"/>
    </row>
    <row r="31" spans="1:12" s="2" customFormat="1" ht="19.5" customHeight="1" thickBot="1">
      <c r="A31" s="19"/>
      <c r="B31" s="121" t="s">
        <v>1</v>
      </c>
      <c r="C31" s="122"/>
      <c r="D31" s="20"/>
      <c r="E31" s="21"/>
      <c r="F31" s="21">
        <f>SUM(F12:F25)</f>
        <v>0</v>
      </c>
      <c r="G31" s="21">
        <f>SUM(G12:G25)</f>
        <v>530000</v>
      </c>
      <c r="H31" s="22"/>
      <c r="I31" s="21"/>
      <c r="J31" s="54">
        <f>SUM(J12:J30)</f>
        <v>1590774</v>
      </c>
      <c r="K31" s="54">
        <f>SUM(K12:K30)</f>
        <v>15907740</v>
      </c>
      <c r="L31" s="23"/>
    </row>
    <row r="32" spans="1:12" s="2" customFormat="1" ht="19.5" customHeight="1">
      <c r="A32" s="26"/>
      <c r="B32" s="27"/>
      <c r="C32" s="27"/>
      <c r="D32" s="28"/>
      <c r="E32" s="29"/>
      <c r="F32" s="29"/>
      <c r="G32" s="29"/>
      <c r="H32" s="30"/>
      <c r="I32" s="29"/>
      <c r="J32" s="29"/>
      <c r="K32" s="29"/>
      <c r="L32" s="29"/>
    </row>
    <row r="33" spans="1:12" s="2" customFormat="1" ht="27.75" customHeight="1">
      <c r="A33" s="37" t="s">
        <v>11</v>
      </c>
      <c r="B33" s="120" t="s">
        <v>35</v>
      </c>
      <c r="C33" s="120"/>
      <c r="D33" s="120"/>
      <c r="E33" s="120"/>
      <c r="F33" s="120"/>
      <c r="G33" s="120"/>
      <c r="H33" s="120"/>
      <c r="I33" s="120"/>
      <c r="J33" s="120"/>
      <c r="K33" s="120"/>
      <c r="L33" s="120"/>
    </row>
    <row r="34" spans="1:12" s="2" customFormat="1" ht="19.5" customHeight="1" thickBot="1">
      <c r="A34" s="43"/>
      <c r="B34" s="41"/>
      <c r="C34" s="41"/>
      <c r="D34" s="44"/>
      <c r="E34" s="45"/>
      <c r="F34" s="41"/>
      <c r="G34" s="41"/>
      <c r="H34" s="41"/>
      <c r="I34" s="41"/>
      <c r="J34" s="41"/>
      <c r="K34" s="41"/>
      <c r="L34" s="41"/>
    </row>
    <row r="35" spans="1:12" s="2" customFormat="1" ht="110.25">
      <c r="A35" s="3" t="s">
        <v>0</v>
      </c>
      <c r="B35" s="4" t="s">
        <v>15</v>
      </c>
      <c r="C35" s="4" t="s">
        <v>17</v>
      </c>
      <c r="D35" s="5" t="s">
        <v>26</v>
      </c>
      <c r="E35" s="6" t="s">
        <v>27</v>
      </c>
      <c r="F35" s="7" t="s">
        <v>28</v>
      </c>
      <c r="G35" s="5" t="s">
        <v>29</v>
      </c>
      <c r="H35" s="5" t="s">
        <v>18</v>
      </c>
      <c r="I35" s="5" t="s">
        <v>16</v>
      </c>
      <c r="J35" s="5" t="s">
        <v>30</v>
      </c>
      <c r="K35" s="5" t="s">
        <v>31</v>
      </c>
      <c r="L35" s="25" t="s">
        <v>5</v>
      </c>
    </row>
    <row r="36" spans="1:12" s="2" customFormat="1" ht="19.5" customHeight="1">
      <c r="A36" s="8">
        <v>1</v>
      </c>
      <c r="B36" s="9" t="s">
        <v>2</v>
      </c>
      <c r="C36" s="10"/>
      <c r="D36" s="11"/>
      <c r="E36" s="40"/>
      <c r="F36" s="12"/>
      <c r="G36" s="12"/>
      <c r="H36" s="12"/>
      <c r="I36" s="12"/>
      <c r="J36" s="12"/>
      <c r="K36" s="12"/>
      <c r="L36" s="13"/>
    </row>
    <row r="37" spans="1:12" s="2" customFormat="1" ht="19.5" customHeight="1">
      <c r="A37" s="14" t="s">
        <v>14</v>
      </c>
      <c r="B37" s="10" t="s">
        <v>102</v>
      </c>
      <c r="C37" s="10" t="s">
        <v>19</v>
      </c>
      <c r="D37" s="15"/>
      <c r="E37" s="40">
        <v>40799</v>
      </c>
      <c r="F37" s="12"/>
      <c r="G37" s="12"/>
      <c r="H37" s="12">
        <v>1</v>
      </c>
      <c r="I37" s="12"/>
      <c r="J37" s="53">
        <f aca="true" t="shared" si="2" ref="J37:J46">G37+F37+(D37*E37)</f>
        <v>0</v>
      </c>
      <c r="K37" s="53">
        <f aca="true" t="shared" si="3" ref="K37:K46">J37*I37*H37</f>
        <v>0</v>
      </c>
      <c r="L37" s="13"/>
    </row>
    <row r="38" spans="1:12" s="2" customFormat="1" ht="19.5" customHeight="1">
      <c r="A38" s="16"/>
      <c r="B38" s="10"/>
      <c r="C38" s="41" t="s">
        <v>100</v>
      </c>
      <c r="D38" s="15"/>
      <c r="E38" s="40">
        <v>40799</v>
      </c>
      <c r="F38" s="12"/>
      <c r="G38" s="12"/>
      <c r="H38" s="12">
        <v>1</v>
      </c>
      <c r="I38" s="12"/>
      <c r="J38" s="53">
        <f t="shared" si="2"/>
        <v>0</v>
      </c>
      <c r="K38" s="53">
        <f t="shared" si="3"/>
        <v>0</v>
      </c>
      <c r="L38" s="13"/>
    </row>
    <row r="39" spans="1:12" s="2" customFormat="1" ht="19.5" customHeight="1">
      <c r="A39" s="14" t="s">
        <v>103</v>
      </c>
      <c r="B39" s="10" t="s">
        <v>99</v>
      </c>
      <c r="C39" s="10" t="s">
        <v>19</v>
      </c>
      <c r="D39" s="15"/>
      <c r="E39" s="40">
        <v>40799</v>
      </c>
      <c r="F39" s="12"/>
      <c r="G39" s="12"/>
      <c r="H39" s="12">
        <v>1</v>
      </c>
      <c r="I39" s="12"/>
      <c r="J39" s="53">
        <f t="shared" si="2"/>
        <v>0</v>
      </c>
      <c r="K39" s="53">
        <f t="shared" si="3"/>
        <v>0</v>
      </c>
      <c r="L39" s="13"/>
    </row>
    <row r="40" spans="1:12" s="2" customFormat="1" ht="19.5" customHeight="1">
      <c r="A40" s="16"/>
      <c r="B40" s="10"/>
      <c r="C40" s="41" t="s">
        <v>100</v>
      </c>
      <c r="D40" s="15"/>
      <c r="E40" s="40">
        <v>40799</v>
      </c>
      <c r="F40" s="12"/>
      <c r="G40" s="12"/>
      <c r="H40" s="12">
        <v>1</v>
      </c>
      <c r="I40" s="12"/>
      <c r="J40" s="53">
        <f t="shared" si="2"/>
        <v>0</v>
      </c>
      <c r="K40" s="53">
        <f t="shared" si="3"/>
        <v>0</v>
      </c>
      <c r="L40" s="13"/>
    </row>
    <row r="41" spans="1:12" s="2" customFormat="1" ht="19.5" customHeight="1">
      <c r="A41" s="8">
        <v>2</v>
      </c>
      <c r="B41" s="9" t="s">
        <v>7</v>
      </c>
      <c r="C41" s="10" t="s">
        <v>8</v>
      </c>
      <c r="D41" s="15"/>
      <c r="E41" s="40">
        <v>40799</v>
      </c>
      <c r="F41" s="12"/>
      <c r="G41" s="12"/>
      <c r="H41" s="12">
        <v>1</v>
      </c>
      <c r="I41" s="12"/>
      <c r="J41" s="53">
        <f t="shared" si="2"/>
        <v>0</v>
      </c>
      <c r="K41" s="53">
        <f t="shared" si="3"/>
        <v>0</v>
      </c>
      <c r="L41" s="13"/>
    </row>
    <row r="42" spans="1:12" s="2" customFormat="1" ht="19.5" customHeight="1">
      <c r="A42" s="16"/>
      <c r="B42" s="10"/>
      <c r="C42" s="10" t="s">
        <v>91</v>
      </c>
      <c r="D42" s="15"/>
      <c r="E42" s="40">
        <v>40799</v>
      </c>
      <c r="F42" s="12"/>
      <c r="G42" s="12"/>
      <c r="H42" s="12">
        <v>1</v>
      </c>
      <c r="I42" s="12"/>
      <c r="J42" s="53">
        <f t="shared" si="2"/>
        <v>0</v>
      </c>
      <c r="K42" s="53">
        <f t="shared" si="3"/>
        <v>0</v>
      </c>
      <c r="L42" s="13"/>
    </row>
    <row r="43" spans="1:12" s="2" customFormat="1" ht="19.5" customHeight="1">
      <c r="A43" s="16"/>
      <c r="B43" s="10"/>
      <c r="C43" s="10" t="s">
        <v>20</v>
      </c>
      <c r="D43" s="15"/>
      <c r="E43" s="40">
        <v>40799</v>
      </c>
      <c r="F43" s="12"/>
      <c r="G43" s="12"/>
      <c r="H43" s="12">
        <v>1</v>
      </c>
      <c r="I43" s="12"/>
      <c r="J43" s="53">
        <f t="shared" si="2"/>
        <v>0</v>
      </c>
      <c r="K43" s="53">
        <f t="shared" si="3"/>
        <v>0</v>
      </c>
      <c r="L43" s="13"/>
    </row>
    <row r="44" spans="1:12" s="2" customFormat="1" ht="31.5">
      <c r="A44" s="8">
        <v>3</v>
      </c>
      <c r="B44" s="9" t="s">
        <v>21</v>
      </c>
      <c r="C44" s="10"/>
      <c r="D44" s="15"/>
      <c r="E44" s="40">
        <v>40799</v>
      </c>
      <c r="F44" s="12"/>
      <c r="G44" s="12"/>
      <c r="H44" s="12">
        <v>1</v>
      </c>
      <c r="I44" s="12"/>
      <c r="J44" s="53">
        <f t="shared" si="2"/>
        <v>0</v>
      </c>
      <c r="K44" s="53">
        <f t="shared" si="3"/>
        <v>0</v>
      </c>
      <c r="L44" s="13"/>
    </row>
    <row r="45" spans="1:12" s="2" customFormat="1" ht="19.5" customHeight="1">
      <c r="A45" s="14" t="s">
        <v>23</v>
      </c>
      <c r="B45" s="10" t="s">
        <v>3</v>
      </c>
      <c r="C45" s="10"/>
      <c r="D45" s="15"/>
      <c r="E45" s="40">
        <v>40799</v>
      </c>
      <c r="F45" s="12"/>
      <c r="G45" s="12"/>
      <c r="H45" s="12">
        <v>1</v>
      </c>
      <c r="I45" s="12"/>
      <c r="J45" s="53">
        <f t="shared" si="2"/>
        <v>0</v>
      </c>
      <c r="K45" s="53">
        <f t="shared" si="3"/>
        <v>0</v>
      </c>
      <c r="L45" s="13"/>
    </row>
    <row r="46" spans="1:12" s="2" customFormat="1" ht="19.5" customHeight="1">
      <c r="A46" s="14" t="s">
        <v>22</v>
      </c>
      <c r="B46" s="10" t="s">
        <v>4</v>
      </c>
      <c r="C46" s="10"/>
      <c r="D46" s="15"/>
      <c r="E46" s="40">
        <v>40799</v>
      </c>
      <c r="F46" s="12"/>
      <c r="G46" s="12"/>
      <c r="H46" s="12">
        <v>1</v>
      </c>
      <c r="I46" s="12"/>
      <c r="J46" s="53">
        <f t="shared" si="2"/>
        <v>0</v>
      </c>
      <c r="K46" s="53">
        <f t="shared" si="3"/>
        <v>0</v>
      </c>
      <c r="L46" s="13"/>
    </row>
    <row r="47" spans="1:12" s="2" customFormat="1" ht="63">
      <c r="A47" s="8">
        <v>4</v>
      </c>
      <c r="B47" s="10" t="s">
        <v>33</v>
      </c>
      <c r="C47" s="10"/>
      <c r="D47" s="15"/>
      <c r="E47" s="40">
        <v>40799</v>
      </c>
      <c r="F47" s="12"/>
      <c r="G47" s="12"/>
      <c r="H47" s="12"/>
      <c r="I47" s="12"/>
      <c r="J47" s="53"/>
      <c r="K47" s="53"/>
      <c r="L47" s="13"/>
    </row>
    <row r="48" spans="1:12" s="2" customFormat="1" ht="19.5" customHeight="1">
      <c r="A48" s="16"/>
      <c r="B48" s="41"/>
      <c r="C48" s="10" t="s">
        <v>19</v>
      </c>
      <c r="D48" s="15"/>
      <c r="E48" s="40">
        <v>40799</v>
      </c>
      <c r="F48" s="12"/>
      <c r="G48" s="12"/>
      <c r="H48" s="12">
        <v>1</v>
      </c>
      <c r="I48" s="12"/>
      <c r="J48" s="53">
        <f aca="true" t="shared" si="4" ref="J48:J54">G48+F48+(D48*E48)</f>
        <v>0</v>
      </c>
      <c r="K48" s="53">
        <f aca="true" t="shared" si="5" ref="K48:K54">J48*I48*H48</f>
        <v>0</v>
      </c>
      <c r="L48" s="13"/>
    </row>
    <row r="49" spans="1:12" s="2" customFormat="1" ht="19.5" customHeight="1">
      <c r="A49" s="16"/>
      <c r="B49" s="10"/>
      <c r="C49" s="10" t="s">
        <v>24</v>
      </c>
      <c r="D49" s="15"/>
      <c r="E49" s="40">
        <v>40799</v>
      </c>
      <c r="F49" s="12"/>
      <c r="G49" s="12"/>
      <c r="H49" s="12">
        <v>1</v>
      </c>
      <c r="I49" s="12"/>
      <c r="J49" s="53">
        <f t="shared" si="4"/>
        <v>0</v>
      </c>
      <c r="K49" s="53">
        <f t="shared" si="5"/>
        <v>0</v>
      </c>
      <c r="L49" s="13"/>
    </row>
    <row r="50" spans="1:12" s="2" customFormat="1" ht="19.5" customHeight="1">
      <c r="A50" s="8">
        <v>5</v>
      </c>
      <c r="B50" s="10" t="s">
        <v>32</v>
      </c>
      <c r="C50" s="10"/>
      <c r="D50" s="15"/>
      <c r="E50" s="40">
        <v>40799</v>
      </c>
      <c r="F50" s="12"/>
      <c r="G50" s="12"/>
      <c r="H50" s="12">
        <v>1</v>
      </c>
      <c r="I50" s="12"/>
      <c r="J50" s="53">
        <f t="shared" si="4"/>
        <v>0</v>
      </c>
      <c r="K50" s="53">
        <f t="shared" si="5"/>
        <v>0</v>
      </c>
      <c r="L50" s="13"/>
    </row>
    <row r="51" spans="1:12" s="2" customFormat="1" ht="19.5" customHeight="1">
      <c r="A51" s="8">
        <v>6</v>
      </c>
      <c r="B51" s="9" t="s">
        <v>9</v>
      </c>
      <c r="C51" s="10" t="s">
        <v>8</v>
      </c>
      <c r="D51" s="15"/>
      <c r="E51" s="40">
        <v>40799</v>
      </c>
      <c r="F51" s="12"/>
      <c r="G51" s="12"/>
      <c r="H51" s="12">
        <v>1</v>
      </c>
      <c r="I51" s="12"/>
      <c r="J51" s="53">
        <f t="shared" si="4"/>
        <v>0</v>
      </c>
      <c r="K51" s="53">
        <f t="shared" si="5"/>
        <v>0</v>
      </c>
      <c r="L51" s="13"/>
    </row>
    <row r="52" spans="1:12" s="2" customFormat="1" ht="19.5" customHeight="1">
      <c r="A52" s="17"/>
      <c r="B52" s="10"/>
      <c r="C52" s="10" t="s">
        <v>91</v>
      </c>
      <c r="D52" s="15"/>
      <c r="E52" s="40">
        <v>40799</v>
      </c>
      <c r="F52" s="12"/>
      <c r="G52" s="12"/>
      <c r="H52" s="12">
        <v>1</v>
      </c>
      <c r="I52" s="12"/>
      <c r="J52" s="53">
        <f t="shared" si="4"/>
        <v>0</v>
      </c>
      <c r="K52" s="53">
        <f t="shared" si="5"/>
        <v>0</v>
      </c>
      <c r="L52" s="13"/>
    </row>
    <row r="53" spans="1:12" s="2" customFormat="1" ht="19.5" customHeight="1">
      <c r="A53" s="17"/>
      <c r="B53" s="10"/>
      <c r="C53" s="10" t="s">
        <v>20</v>
      </c>
      <c r="D53" s="15"/>
      <c r="E53" s="40">
        <v>40799</v>
      </c>
      <c r="F53" s="12"/>
      <c r="G53" s="12"/>
      <c r="H53" s="12">
        <v>1</v>
      </c>
      <c r="I53" s="12"/>
      <c r="J53" s="53">
        <f t="shared" si="4"/>
        <v>0</v>
      </c>
      <c r="K53" s="53">
        <f t="shared" si="5"/>
        <v>0</v>
      </c>
      <c r="L53" s="13"/>
    </row>
    <row r="54" spans="1:12" s="2" customFormat="1" ht="19.5" customHeight="1">
      <c r="A54" s="18"/>
      <c r="B54" s="10"/>
      <c r="C54" s="10" t="s">
        <v>6</v>
      </c>
      <c r="D54" s="15"/>
      <c r="E54" s="40">
        <v>40799</v>
      </c>
      <c r="F54" s="12"/>
      <c r="G54" s="12"/>
      <c r="H54" s="12">
        <v>1</v>
      </c>
      <c r="I54" s="12"/>
      <c r="J54" s="53">
        <f t="shared" si="4"/>
        <v>0</v>
      </c>
      <c r="K54" s="53">
        <f t="shared" si="5"/>
        <v>0</v>
      </c>
      <c r="L54" s="13"/>
    </row>
    <row r="55" spans="1:12" s="2" customFormat="1" ht="16.5" thickBot="1">
      <c r="A55" s="19"/>
      <c r="B55" s="121" t="s">
        <v>1</v>
      </c>
      <c r="C55" s="122"/>
      <c r="D55" s="20"/>
      <c r="E55" s="21"/>
      <c r="F55" s="21">
        <f>SUM(F36:F49)</f>
        <v>0</v>
      </c>
      <c r="G55" s="21">
        <f>SUM(G36:G49)</f>
        <v>0</v>
      </c>
      <c r="H55" s="22"/>
      <c r="I55" s="21"/>
      <c r="J55" s="54">
        <f>SUM(J36:J54)</f>
        <v>0</v>
      </c>
      <c r="K55" s="54">
        <f>SUM(K36:K54)</f>
        <v>0</v>
      </c>
      <c r="L55" s="23"/>
    </row>
    <row r="56" spans="1:12" s="2" customFormat="1" ht="15.75">
      <c r="A56" s="26"/>
      <c r="B56" s="27"/>
      <c r="C56" s="27"/>
      <c r="D56" s="28"/>
      <c r="E56" s="29"/>
      <c r="F56" s="29"/>
      <c r="G56" s="29"/>
      <c r="H56" s="30"/>
      <c r="I56" s="29"/>
      <c r="J56" s="29"/>
      <c r="K56" s="29"/>
      <c r="L56" s="29"/>
    </row>
    <row r="57" spans="1:12" s="2" customFormat="1" ht="15.75">
      <c r="A57" s="26"/>
      <c r="B57" s="27"/>
      <c r="C57" s="27"/>
      <c r="D57" s="28"/>
      <c r="E57" s="29"/>
      <c r="F57" s="29"/>
      <c r="G57" s="29"/>
      <c r="H57" s="30"/>
      <c r="I57" s="29"/>
      <c r="J57" s="29"/>
      <c r="K57" s="29"/>
      <c r="L57" s="29"/>
    </row>
    <row r="58" spans="1:12" s="2" customFormat="1" ht="15.75">
      <c r="A58" s="26"/>
      <c r="B58" s="27"/>
      <c r="C58" s="27"/>
      <c r="D58" s="28"/>
      <c r="E58" s="29"/>
      <c r="F58" s="29"/>
      <c r="G58" s="29"/>
      <c r="H58" s="30"/>
      <c r="I58" s="29"/>
      <c r="J58" s="29"/>
      <c r="K58" s="29"/>
      <c r="L58" s="29"/>
    </row>
    <row r="59" spans="1:12" s="2" customFormat="1" ht="19.5" customHeight="1">
      <c r="A59" s="26"/>
      <c r="B59" s="27"/>
      <c r="C59" s="27"/>
      <c r="D59" s="28"/>
      <c r="E59" s="29"/>
      <c r="F59" s="29"/>
      <c r="G59" s="29"/>
      <c r="H59" s="30"/>
      <c r="I59" s="29"/>
      <c r="J59" s="29"/>
      <c r="K59" s="29"/>
      <c r="L59" s="29"/>
    </row>
    <row r="60" spans="1:12" s="2" customFormat="1" ht="19.5" customHeight="1">
      <c r="A60" s="26"/>
      <c r="B60" s="27"/>
      <c r="C60" s="27"/>
      <c r="D60" s="28"/>
      <c r="E60" s="29"/>
      <c r="F60" s="29"/>
      <c r="G60" s="29"/>
      <c r="H60" s="30"/>
      <c r="I60" s="29"/>
      <c r="J60" s="29"/>
      <c r="K60" s="29"/>
      <c r="L60" s="29"/>
    </row>
    <row r="61" spans="1:12" s="2" customFormat="1" ht="19.5" customHeight="1">
      <c r="A61" s="26"/>
      <c r="B61" s="27"/>
      <c r="C61" s="27"/>
      <c r="D61" s="28"/>
      <c r="E61" s="29"/>
      <c r="F61" s="29"/>
      <c r="G61" s="29"/>
      <c r="H61" s="30"/>
      <c r="I61" s="29"/>
      <c r="J61" s="29"/>
      <c r="K61" s="29"/>
      <c r="L61" s="29"/>
    </row>
    <row r="62" spans="1:12" s="2" customFormat="1" ht="19.5" customHeight="1">
      <c r="A62" s="26"/>
      <c r="B62" s="27"/>
      <c r="C62" s="27"/>
      <c r="D62" s="28"/>
      <c r="E62" s="29"/>
      <c r="F62" s="29"/>
      <c r="G62" s="29"/>
      <c r="H62" s="30"/>
      <c r="I62" s="29"/>
      <c r="J62" s="29"/>
      <c r="K62" s="29"/>
      <c r="L62" s="29"/>
    </row>
    <row r="63" spans="1:12" s="2" customFormat="1" ht="29.25" customHeight="1">
      <c r="A63" s="37" t="s">
        <v>13</v>
      </c>
      <c r="B63" s="120" t="s">
        <v>25</v>
      </c>
      <c r="C63" s="120"/>
      <c r="D63" s="120"/>
      <c r="E63" s="120"/>
      <c r="F63" s="120"/>
      <c r="G63" s="120"/>
      <c r="H63" s="120"/>
      <c r="I63" s="120"/>
      <c r="J63" s="120"/>
      <c r="K63" s="120"/>
      <c r="L63" s="120"/>
    </row>
    <row r="64" spans="1:12" s="24" customFormat="1" ht="15.75">
      <c r="A64" s="46"/>
      <c r="B64" s="46"/>
      <c r="C64" s="46"/>
      <c r="D64" s="46"/>
      <c r="E64" s="46"/>
      <c r="F64" s="46"/>
      <c r="G64" s="46"/>
      <c r="H64" s="46"/>
      <c r="I64" s="46"/>
      <c r="J64" s="46"/>
      <c r="K64" s="46"/>
      <c r="L64" s="46"/>
    </row>
    <row r="65" spans="1:12" s="24" customFormat="1" ht="15.75">
      <c r="A65" s="46"/>
      <c r="B65" s="46"/>
      <c r="C65" s="46"/>
      <c r="D65" s="46"/>
      <c r="E65" s="46"/>
      <c r="F65" s="46"/>
      <c r="G65" s="46"/>
      <c r="H65" s="46"/>
      <c r="I65" s="46"/>
      <c r="J65" s="46"/>
      <c r="K65" s="46"/>
      <c r="L65" s="46"/>
    </row>
    <row r="66" spans="1:12" s="24" customFormat="1" ht="15.75">
      <c r="A66" s="46"/>
      <c r="B66" s="46"/>
      <c r="C66" s="46"/>
      <c r="D66" s="46"/>
      <c r="E66" s="46"/>
      <c r="F66" s="46"/>
      <c r="G66" s="46"/>
      <c r="H66" s="46"/>
      <c r="I66" s="46"/>
      <c r="J66" s="46"/>
      <c r="K66" s="46"/>
      <c r="L66" s="46"/>
    </row>
    <row r="67" spans="1:12" s="24" customFormat="1" ht="15.75">
      <c r="A67" s="46"/>
      <c r="B67" s="46"/>
      <c r="C67" s="46"/>
      <c r="D67" s="46"/>
      <c r="E67" s="46"/>
      <c r="F67" s="46"/>
      <c r="G67" s="46"/>
      <c r="H67" s="46"/>
      <c r="I67" s="46"/>
      <c r="J67" s="46"/>
      <c r="K67" s="46"/>
      <c r="L67" s="46"/>
    </row>
    <row r="68" spans="1:12" s="24" customFormat="1" ht="15.75">
      <c r="A68" s="46"/>
      <c r="B68" s="46"/>
      <c r="C68" s="46"/>
      <c r="D68" s="46"/>
      <c r="E68" s="46"/>
      <c r="F68" s="46"/>
      <c r="G68" s="46"/>
      <c r="H68" s="46"/>
      <c r="I68" s="46"/>
      <c r="J68" s="46"/>
      <c r="K68" s="46"/>
      <c r="L68" s="46"/>
    </row>
    <row r="69" spans="1:12" s="24" customFormat="1" ht="15.75">
      <c r="A69" s="46"/>
      <c r="B69" s="46"/>
      <c r="C69" s="46"/>
      <c r="D69" s="46"/>
      <c r="E69" s="46"/>
      <c r="F69" s="46"/>
      <c r="G69" s="46"/>
      <c r="H69" s="46"/>
      <c r="I69" s="46"/>
      <c r="J69" s="46"/>
      <c r="K69" s="46"/>
      <c r="L69" s="46"/>
    </row>
    <row r="70" spans="1:12" s="24" customFormat="1" ht="15.75">
      <c r="A70" s="46"/>
      <c r="B70" s="46"/>
      <c r="C70" s="46"/>
      <c r="D70" s="46"/>
      <c r="E70" s="46"/>
      <c r="F70" s="46"/>
      <c r="G70" s="46"/>
      <c r="H70" s="46"/>
      <c r="I70" s="46"/>
      <c r="J70" s="46"/>
      <c r="K70" s="46"/>
      <c r="L70" s="46"/>
    </row>
    <row r="71" spans="1:12" s="24" customFormat="1" ht="15.75">
      <c r="A71" s="46"/>
      <c r="B71" s="46"/>
      <c r="C71" s="46"/>
      <c r="D71" s="46"/>
      <c r="E71" s="46"/>
      <c r="F71" s="46"/>
      <c r="G71" s="46"/>
      <c r="H71" s="46"/>
      <c r="I71" s="46"/>
      <c r="J71" s="46"/>
      <c r="K71" s="46"/>
      <c r="L71" s="46"/>
    </row>
    <row r="72" spans="1:12" s="24" customFormat="1" ht="15.75">
      <c r="A72" s="46"/>
      <c r="B72" s="46"/>
      <c r="C72" s="46"/>
      <c r="D72" s="46"/>
      <c r="E72" s="46"/>
      <c r="F72" s="46"/>
      <c r="G72" s="46"/>
      <c r="H72" s="46"/>
      <c r="I72" s="46"/>
      <c r="J72" s="46"/>
      <c r="K72" s="46"/>
      <c r="L72" s="46"/>
    </row>
    <row r="73" spans="1:12" s="24" customFormat="1" ht="15.75">
      <c r="A73" s="46"/>
      <c r="B73" s="46"/>
      <c r="C73" s="46"/>
      <c r="D73" s="46"/>
      <c r="E73" s="46"/>
      <c r="F73" s="46"/>
      <c r="G73" s="46"/>
      <c r="H73" s="46"/>
      <c r="I73" s="46"/>
      <c r="J73" s="46"/>
      <c r="K73" s="46"/>
      <c r="L73" s="46"/>
    </row>
    <row r="74" spans="1:12" s="24" customFormat="1" ht="15.75">
      <c r="A74" s="46"/>
      <c r="B74" s="46"/>
      <c r="C74" s="46"/>
      <c r="D74" s="46"/>
      <c r="E74" s="46"/>
      <c r="F74" s="46"/>
      <c r="G74" s="46"/>
      <c r="H74" s="46"/>
      <c r="I74" s="46"/>
      <c r="J74" s="46"/>
      <c r="K74" s="46"/>
      <c r="L74" s="46"/>
    </row>
    <row r="75" spans="1:12" s="24" customFormat="1" ht="15.75">
      <c r="A75" s="46"/>
      <c r="B75" s="46"/>
      <c r="C75" s="46"/>
      <c r="D75" s="46"/>
      <c r="E75" s="46"/>
      <c r="F75" s="46"/>
      <c r="G75" s="46"/>
      <c r="H75" s="46"/>
      <c r="I75" s="46"/>
      <c r="J75" s="46"/>
      <c r="K75" s="46"/>
      <c r="L75" s="46"/>
    </row>
    <row r="76" spans="1:12" s="24" customFormat="1" ht="15.75">
      <c r="A76" s="46"/>
      <c r="B76" s="46"/>
      <c r="C76" s="46"/>
      <c r="D76" s="46"/>
      <c r="E76" s="46"/>
      <c r="F76" s="46"/>
      <c r="G76" s="46"/>
      <c r="H76" s="46"/>
      <c r="I76" s="46"/>
      <c r="J76" s="46"/>
      <c r="K76" s="46"/>
      <c r="L76" s="46"/>
    </row>
    <row r="77" spans="1:12" s="24" customFormat="1" ht="15.75">
      <c r="A77" s="46"/>
      <c r="B77" s="46"/>
      <c r="C77" s="46"/>
      <c r="D77" s="46"/>
      <c r="E77" s="46"/>
      <c r="F77" s="46"/>
      <c r="G77" s="46"/>
      <c r="H77" s="46"/>
      <c r="I77" s="46"/>
      <c r="J77" s="46"/>
      <c r="K77" s="46"/>
      <c r="L77" s="46"/>
    </row>
    <row r="78" spans="1:12" s="24" customFormat="1" ht="15.75">
      <c r="A78" s="46"/>
      <c r="B78" s="46"/>
      <c r="C78" s="46"/>
      <c r="D78" s="46"/>
      <c r="E78" s="46"/>
      <c r="F78" s="46"/>
      <c r="G78" s="46"/>
      <c r="H78" s="46"/>
      <c r="I78" s="46"/>
      <c r="J78" s="46"/>
      <c r="K78" s="46"/>
      <c r="L78" s="46"/>
    </row>
    <row r="79" spans="1:12" s="24" customFormat="1" ht="15.75">
      <c r="A79" s="46"/>
      <c r="B79" s="46"/>
      <c r="C79" s="46"/>
      <c r="D79" s="46"/>
      <c r="E79" s="46"/>
      <c r="F79" s="46"/>
      <c r="G79" s="46"/>
      <c r="H79" s="46"/>
      <c r="I79" s="46"/>
      <c r="J79" s="46"/>
      <c r="K79" s="46"/>
      <c r="L79" s="46"/>
    </row>
    <row r="80" spans="1:12" s="24" customFormat="1" ht="15.75">
      <c r="A80" s="46"/>
      <c r="B80" s="46"/>
      <c r="C80" s="46"/>
      <c r="D80" s="46"/>
      <c r="E80" s="46"/>
      <c r="F80" s="46"/>
      <c r="G80" s="46"/>
      <c r="H80" s="46"/>
      <c r="I80" s="46"/>
      <c r="J80" s="46"/>
      <c r="K80" s="46"/>
      <c r="L80" s="46"/>
    </row>
    <row r="81" spans="1:12" s="24" customFormat="1" ht="15.75">
      <c r="A81" s="46"/>
      <c r="B81" s="46"/>
      <c r="C81" s="46"/>
      <c r="D81" s="46"/>
      <c r="E81" s="46"/>
      <c r="F81" s="46"/>
      <c r="G81" s="46"/>
      <c r="H81" s="46"/>
      <c r="I81" s="46"/>
      <c r="J81" s="46"/>
      <c r="K81" s="47"/>
      <c r="L81" s="47"/>
    </row>
    <row r="82" spans="1:12" s="24" customFormat="1" ht="15.75">
      <c r="A82" s="46"/>
      <c r="B82" s="46"/>
      <c r="C82" s="46"/>
      <c r="D82" s="46"/>
      <c r="E82" s="46"/>
      <c r="F82" s="46"/>
      <c r="G82" s="46"/>
      <c r="H82" s="46"/>
      <c r="I82" s="46"/>
      <c r="J82" s="46"/>
      <c r="K82" s="47"/>
      <c r="L82" s="47"/>
    </row>
    <row r="83" spans="1:12" s="24" customFormat="1" ht="15.75">
      <c r="A83" s="46"/>
      <c r="B83" s="46"/>
      <c r="C83" s="46"/>
      <c r="D83" s="46"/>
      <c r="E83" s="46"/>
      <c r="F83" s="46"/>
      <c r="G83" s="46"/>
      <c r="H83" s="46"/>
      <c r="I83" s="46"/>
      <c r="J83" s="46"/>
      <c r="K83" s="47"/>
      <c r="L83" s="47"/>
    </row>
    <row r="84" spans="1:12" s="24" customFormat="1" ht="15.75">
      <c r="A84" s="46"/>
      <c r="B84" s="46"/>
      <c r="C84" s="46"/>
      <c r="D84" s="46"/>
      <c r="E84" s="46"/>
      <c r="F84" s="46"/>
      <c r="G84" s="46"/>
      <c r="H84" s="46"/>
      <c r="I84" s="46"/>
      <c r="J84" s="46"/>
      <c r="K84" s="47"/>
      <c r="L84" s="47"/>
    </row>
    <row r="85" spans="1:12" s="24" customFormat="1" ht="15.75">
      <c r="A85" s="46"/>
      <c r="B85" s="46"/>
      <c r="C85" s="46"/>
      <c r="D85" s="46"/>
      <c r="E85" s="46"/>
      <c r="F85" s="46"/>
      <c r="G85" s="46"/>
      <c r="H85" s="46"/>
      <c r="I85" s="46"/>
      <c r="J85" s="46"/>
      <c r="K85" s="47"/>
      <c r="L85" s="47"/>
    </row>
    <row r="86" spans="1:12" s="24" customFormat="1" ht="15.75">
      <c r="A86" s="46"/>
      <c r="B86" s="46"/>
      <c r="C86" s="46"/>
      <c r="D86" s="46"/>
      <c r="E86" s="46"/>
      <c r="F86" s="46"/>
      <c r="G86" s="46"/>
      <c r="H86" s="46"/>
      <c r="I86" s="46"/>
      <c r="J86" s="46"/>
      <c r="K86" s="47"/>
      <c r="L86" s="47"/>
    </row>
    <row r="87" spans="1:12" s="24" customFormat="1" ht="15.75">
      <c r="A87" s="46"/>
      <c r="B87" s="46"/>
      <c r="C87" s="46"/>
      <c r="D87" s="46"/>
      <c r="E87" s="46"/>
      <c r="F87" s="46"/>
      <c r="G87" s="46"/>
      <c r="H87" s="46"/>
      <c r="I87" s="46"/>
      <c r="J87" s="46"/>
      <c r="K87" s="47"/>
      <c r="L87" s="47"/>
    </row>
    <row r="88" spans="1:12" s="24" customFormat="1" ht="15.75">
      <c r="A88" s="46"/>
      <c r="B88" s="46"/>
      <c r="C88" s="46"/>
      <c r="D88" s="46"/>
      <c r="E88" s="46"/>
      <c r="F88" s="46"/>
      <c r="G88" s="46"/>
      <c r="H88" s="46"/>
      <c r="I88" s="46"/>
      <c r="J88" s="46"/>
      <c r="K88" s="47"/>
      <c r="L88" s="47"/>
    </row>
    <row r="89" spans="1:12" s="24" customFormat="1" ht="15.75">
      <c r="A89" s="46"/>
      <c r="B89" s="46"/>
      <c r="C89" s="46"/>
      <c r="D89" s="46"/>
      <c r="E89" s="46"/>
      <c r="F89" s="46"/>
      <c r="G89" s="46"/>
      <c r="H89" s="46"/>
      <c r="I89" s="46"/>
      <c r="J89" s="46"/>
      <c r="K89" s="47"/>
      <c r="L89" s="47"/>
    </row>
    <row r="90" spans="1:12" s="24" customFormat="1" ht="15.75">
      <c r="A90" s="46"/>
      <c r="B90" s="46"/>
      <c r="C90" s="46"/>
      <c r="D90" s="46"/>
      <c r="E90" s="46"/>
      <c r="F90" s="46"/>
      <c r="G90" s="46"/>
      <c r="H90" s="46"/>
      <c r="I90" s="46"/>
      <c r="J90" s="46"/>
      <c r="K90" s="55"/>
      <c r="L90" s="55"/>
    </row>
    <row r="91" spans="1:12" s="24" customFormat="1" ht="15.75">
      <c r="A91" s="46"/>
      <c r="B91" s="46"/>
      <c r="C91" s="46"/>
      <c r="D91" s="46"/>
      <c r="E91" s="46"/>
      <c r="F91" s="46"/>
      <c r="G91" s="46"/>
      <c r="H91" s="46"/>
      <c r="I91" s="46"/>
      <c r="J91" s="46"/>
      <c r="K91" s="56">
        <f>$K$31</f>
        <v>15907740</v>
      </c>
      <c r="L91" s="55"/>
    </row>
    <row r="92" spans="1:12" s="24" customFormat="1" ht="15.75">
      <c r="A92" s="46"/>
      <c r="B92" s="46"/>
      <c r="C92" s="46"/>
      <c r="D92" s="46"/>
      <c r="E92" s="46"/>
      <c r="F92" s="46"/>
      <c r="G92" s="46"/>
      <c r="H92" s="46"/>
      <c r="I92" s="46"/>
      <c r="J92" s="46"/>
      <c r="K92" s="56">
        <f>$K$55</f>
        <v>0</v>
      </c>
      <c r="L92" s="57"/>
    </row>
    <row r="93" spans="1:12" s="24" customFormat="1" ht="15.75">
      <c r="A93" s="46"/>
      <c r="B93" s="46"/>
      <c r="C93" s="46"/>
      <c r="D93" s="46"/>
      <c r="E93" s="46"/>
      <c r="F93" s="46"/>
      <c r="G93" s="46"/>
      <c r="H93" s="46"/>
      <c r="I93" s="46"/>
      <c r="J93" s="46"/>
      <c r="K93" s="56">
        <f>K91-K92</f>
        <v>15907740</v>
      </c>
      <c r="L93" s="57">
        <f>K93/K91*100%</f>
        <v>1</v>
      </c>
    </row>
    <row r="94" spans="1:12" s="24" customFormat="1" ht="15.75">
      <c r="A94" s="46"/>
      <c r="B94" s="46"/>
      <c r="C94" s="46"/>
      <c r="D94" s="46"/>
      <c r="E94" s="46"/>
      <c r="F94" s="46"/>
      <c r="G94" s="46"/>
      <c r="H94" s="46"/>
      <c r="I94" s="46"/>
      <c r="J94" s="46"/>
      <c r="K94" s="55"/>
      <c r="L94" s="57">
        <f>K92/K91*100%</f>
        <v>0</v>
      </c>
    </row>
    <row r="95" spans="1:12" s="24" customFormat="1" ht="15.75">
      <c r="A95" s="46"/>
      <c r="B95" s="48"/>
      <c r="C95" s="46"/>
      <c r="D95" s="46"/>
      <c r="E95" s="46"/>
      <c r="F95" s="46"/>
      <c r="G95" s="46"/>
      <c r="H95" s="46"/>
      <c r="I95" s="46"/>
      <c r="J95" s="46"/>
      <c r="K95" s="49"/>
      <c r="L95" s="49"/>
    </row>
    <row r="96" spans="1:12" s="2" customFormat="1" ht="19.5" customHeight="1">
      <c r="A96" s="43"/>
      <c r="B96" s="50"/>
      <c r="C96" s="51"/>
      <c r="D96" s="51"/>
      <c r="E96" s="51"/>
      <c r="F96" s="51"/>
      <c r="G96" s="41"/>
      <c r="H96" s="41"/>
      <c r="I96" s="41"/>
      <c r="J96" s="41"/>
      <c r="K96" s="41"/>
      <c r="L96" s="41"/>
    </row>
  </sheetData>
  <sheetProtection/>
  <mergeCells count="12">
    <mergeCell ref="B8:K8"/>
    <mergeCell ref="B9:K9"/>
    <mergeCell ref="B31:C31"/>
    <mergeCell ref="B33:L33"/>
    <mergeCell ref="B55:C55"/>
    <mergeCell ref="B63:L63"/>
    <mergeCell ref="B1:K1"/>
    <mergeCell ref="B2:K2"/>
    <mergeCell ref="B3:K3"/>
    <mergeCell ref="B5:C6"/>
    <mergeCell ref="I5:K6"/>
    <mergeCell ref="B7:K7"/>
  </mergeCells>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sheetPr>
    <tabColor rgb="FFFF0000"/>
  </sheetPr>
  <dimension ref="A1:L99"/>
  <sheetViews>
    <sheetView zoomScalePageLayoutView="0" workbookViewId="0" topLeftCell="A4">
      <selection activeCell="P32" sqref="P32"/>
    </sheetView>
  </sheetViews>
  <sheetFormatPr defaultColWidth="9.140625" defaultRowHeight="19.5" customHeight="1"/>
  <cols>
    <col min="1" max="1" width="6.8515625" style="31" customWidth="1"/>
    <col min="2" max="2" width="24.00390625" style="32" customWidth="1"/>
    <col min="3" max="3" width="20.28125" style="32" customWidth="1"/>
    <col min="4" max="4" width="7.421875" style="34" customWidth="1"/>
    <col min="5" max="5" width="8.140625" style="35" customWidth="1"/>
    <col min="6" max="6" width="9.00390625" style="32" customWidth="1"/>
    <col min="7" max="7" width="10.421875" style="32" customWidth="1"/>
    <col min="8" max="8" width="7.421875" style="32" customWidth="1"/>
    <col min="9" max="9" width="8.00390625" style="32" customWidth="1"/>
    <col min="10" max="10" width="11.421875" style="32" customWidth="1"/>
    <col min="11" max="11" width="15.57421875" style="32" customWidth="1"/>
    <col min="12" max="12" width="14.140625" style="32" customWidth="1"/>
    <col min="13" max="16384" width="9.140625" style="1" customWidth="1"/>
  </cols>
  <sheetData>
    <row r="1" spans="2:11" ht="19.5" customHeight="1">
      <c r="B1" s="129"/>
      <c r="C1" s="129"/>
      <c r="D1" s="129"/>
      <c r="E1" s="129"/>
      <c r="F1" s="129"/>
      <c r="G1" s="129"/>
      <c r="H1" s="129"/>
      <c r="I1" s="129"/>
      <c r="J1" s="129"/>
      <c r="K1" s="129"/>
    </row>
    <row r="2" spans="2:11" ht="19.5" customHeight="1">
      <c r="B2" s="130" t="s">
        <v>58</v>
      </c>
      <c r="C2" s="130"/>
      <c r="D2" s="130"/>
      <c r="E2" s="130"/>
      <c r="F2" s="130"/>
      <c r="G2" s="130"/>
      <c r="H2" s="130"/>
      <c r="I2" s="130"/>
      <c r="J2" s="130"/>
      <c r="K2" s="130"/>
    </row>
    <row r="3" ht="13.5" customHeight="1">
      <c r="B3" s="33"/>
    </row>
    <row r="4" spans="1:12" ht="15" customHeight="1">
      <c r="A4" s="128" t="s">
        <v>39</v>
      </c>
      <c r="B4" s="128"/>
      <c r="C4" s="128"/>
      <c r="I4" s="123" t="s">
        <v>38</v>
      </c>
      <c r="J4" s="123"/>
      <c r="K4" s="123"/>
      <c r="L4" s="36"/>
    </row>
    <row r="5" spans="1:12" ht="11.25" customHeight="1">
      <c r="A5" s="128"/>
      <c r="B5" s="128"/>
      <c r="C5" s="128"/>
      <c r="I5" s="123"/>
      <c r="J5" s="123"/>
      <c r="K5" s="123"/>
      <c r="L5" s="36"/>
    </row>
    <row r="6" spans="2:11" ht="16.5" customHeight="1">
      <c r="B6" s="130" t="s">
        <v>12</v>
      </c>
      <c r="C6" s="130"/>
      <c r="D6" s="130"/>
      <c r="E6" s="130"/>
      <c r="F6" s="130"/>
      <c r="G6" s="130"/>
      <c r="H6" s="130"/>
      <c r="I6" s="130"/>
      <c r="J6" s="130"/>
      <c r="K6" s="130"/>
    </row>
    <row r="7" spans="1:12" s="2" customFormat="1" ht="35.25" customHeight="1">
      <c r="A7" s="37"/>
      <c r="B7" s="137" t="s">
        <v>149</v>
      </c>
      <c r="C7" s="137"/>
      <c r="D7" s="137"/>
      <c r="E7" s="137"/>
      <c r="F7" s="137"/>
      <c r="G7" s="137"/>
      <c r="H7" s="137"/>
      <c r="I7" s="137"/>
      <c r="J7" s="137"/>
      <c r="K7" s="137"/>
      <c r="L7" s="38"/>
    </row>
    <row r="8" spans="1:12" s="2" customFormat="1" ht="19.5" customHeight="1">
      <c r="A8" s="37" t="s">
        <v>10</v>
      </c>
      <c r="B8" s="120" t="s">
        <v>34</v>
      </c>
      <c r="C8" s="120"/>
      <c r="D8" s="120"/>
      <c r="E8" s="120"/>
      <c r="F8" s="120"/>
      <c r="G8" s="120"/>
      <c r="H8" s="120"/>
      <c r="I8" s="120"/>
      <c r="J8" s="120"/>
      <c r="K8" s="120"/>
      <c r="L8" s="38"/>
    </row>
    <row r="9" spans="1:12" s="2" customFormat="1" ht="12" customHeight="1" thickBot="1">
      <c r="A9" s="37"/>
      <c r="B9" s="39"/>
      <c r="C9" s="39"/>
      <c r="D9" s="39"/>
      <c r="E9" s="39"/>
      <c r="F9" s="39"/>
      <c r="G9" s="39"/>
      <c r="H9" s="39"/>
      <c r="I9" s="39"/>
      <c r="J9" s="39"/>
      <c r="K9" s="39"/>
      <c r="L9" s="38"/>
    </row>
    <row r="10" spans="1:12" s="2" customFormat="1" ht="110.25">
      <c r="A10" s="3" t="s">
        <v>0</v>
      </c>
      <c r="B10" s="4" t="s">
        <v>15</v>
      </c>
      <c r="C10" s="4" t="s">
        <v>17</v>
      </c>
      <c r="D10" s="5" t="s">
        <v>26</v>
      </c>
      <c r="E10" s="6" t="s">
        <v>27</v>
      </c>
      <c r="F10" s="7" t="s">
        <v>28</v>
      </c>
      <c r="G10" s="5" t="s">
        <v>29</v>
      </c>
      <c r="H10" s="5" t="s">
        <v>18</v>
      </c>
      <c r="I10" s="5" t="s">
        <v>16</v>
      </c>
      <c r="J10" s="52" t="s">
        <v>30</v>
      </c>
      <c r="K10" s="52" t="s">
        <v>31</v>
      </c>
      <c r="L10" s="25" t="s">
        <v>5</v>
      </c>
    </row>
    <row r="11" spans="1:12" s="2" customFormat="1" ht="18" customHeight="1">
      <c r="A11" s="8">
        <v>1</v>
      </c>
      <c r="B11" s="9" t="s">
        <v>2</v>
      </c>
      <c r="C11" s="10"/>
      <c r="D11" s="11"/>
      <c r="E11" s="40"/>
      <c r="F11" s="12"/>
      <c r="G11" s="12"/>
      <c r="H11" s="12"/>
      <c r="I11" s="12"/>
      <c r="J11" s="53"/>
      <c r="K11" s="53"/>
      <c r="L11" s="13"/>
    </row>
    <row r="12" spans="1:12" s="2" customFormat="1" ht="47.25" customHeight="1">
      <c r="A12" s="63" t="s">
        <v>14</v>
      </c>
      <c r="B12" s="10" t="s">
        <v>140</v>
      </c>
      <c r="C12" s="10" t="s">
        <v>109</v>
      </c>
      <c r="D12" s="15">
        <v>2</v>
      </c>
      <c r="E12" s="40">
        <v>40799</v>
      </c>
      <c r="F12" s="12">
        <v>0</v>
      </c>
      <c r="G12" s="12">
        <v>0</v>
      </c>
      <c r="H12" s="12">
        <v>1</v>
      </c>
      <c r="I12" s="12">
        <v>3</v>
      </c>
      <c r="J12" s="53">
        <f>G12+F12+(D12*E12)</f>
        <v>81598</v>
      </c>
      <c r="K12" s="53">
        <f>J12*I12*H12</f>
        <v>244794</v>
      </c>
      <c r="L12" s="13"/>
    </row>
    <row r="13" spans="1:12" s="2" customFormat="1" ht="31.5">
      <c r="A13" s="59" t="s">
        <v>43</v>
      </c>
      <c r="B13" s="10" t="s">
        <v>105</v>
      </c>
      <c r="C13" s="10" t="s">
        <v>107</v>
      </c>
      <c r="D13" s="15">
        <v>50</v>
      </c>
      <c r="E13" s="40">
        <v>40799</v>
      </c>
      <c r="F13" s="12"/>
      <c r="G13" s="12">
        <v>50000</v>
      </c>
      <c r="H13" s="12">
        <v>1</v>
      </c>
      <c r="I13" s="12">
        <v>3</v>
      </c>
      <c r="J13" s="53">
        <f>G13+F13+(D13*E13)</f>
        <v>2089950</v>
      </c>
      <c r="K13" s="53">
        <f>J13*I13*H13</f>
        <v>6269850</v>
      </c>
      <c r="L13" s="13" t="s">
        <v>108</v>
      </c>
    </row>
    <row r="14" spans="1:12" s="2" customFormat="1" ht="18" customHeight="1">
      <c r="A14" s="8">
        <v>2</v>
      </c>
      <c r="B14" s="9" t="s">
        <v>7</v>
      </c>
      <c r="C14" s="10" t="s">
        <v>8</v>
      </c>
      <c r="D14" s="15">
        <v>2</v>
      </c>
      <c r="E14" s="40">
        <v>40799</v>
      </c>
      <c r="F14" s="12">
        <v>0</v>
      </c>
      <c r="G14" s="12"/>
      <c r="H14" s="12">
        <v>1</v>
      </c>
      <c r="I14" s="62">
        <v>3</v>
      </c>
      <c r="J14" s="53">
        <f aca="true" t="shared" si="0" ref="J14:J27">G14+F14+(D14*E14)</f>
        <v>81598</v>
      </c>
      <c r="K14" s="53">
        <f aca="true" t="shared" si="1" ref="K14:K27">J14*I14*H14</f>
        <v>244794</v>
      </c>
      <c r="L14" s="13"/>
    </row>
    <row r="15" spans="1:12" s="2" customFormat="1" ht="18" customHeight="1">
      <c r="A15" s="16"/>
      <c r="B15" s="10"/>
      <c r="C15" s="10" t="s">
        <v>36</v>
      </c>
      <c r="D15" s="15">
        <v>0</v>
      </c>
      <c r="E15" s="40">
        <v>40799</v>
      </c>
      <c r="F15" s="12">
        <v>0</v>
      </c>
      <c r="G15" s="12"/>
      <c r="H15" s="12">
        <v>1</v>
      </c>
      <c r="I15" s="62">
        <v>3</v>
      </c>
      <c r="J15" s="53">
        <f t="shared" si="0"/>
        <v>0</v>
      </c>
      <c r="K15" s="53">
        <f t="shared" si="1"/>
        <v>0</v>
      </c>
      <c r="L15" s="13"/>
    </row>
    <row r="16" spans="1:12" s="2" customFormat="1" ht="18" customHeight="1">
      <c r="A16" s="16"/>
      <c r="B16" s="10"/>
      <c r="C16" s="10" t="s">
        <v>20</v>
      </c>
      <c r="D16" s="15">
        <v>0</v>
      </c>
      <c r="E16" s="40">
        <v>40799</v>
      </c>
      <c r="F16" s="12">
        <v>0</v>
      </c>
      <c r="G16" s="12"/>
      <c r="H16" s="12">
        <v>1</v>
      </c>
      <c r="I16" s="62">
        <v>3</v>
      </c>
      <c r="J16" s="53">
        <f t="shared" si="0"/>
        <v>0</v>
      </c>
      <c r="K16" s="53">
        <f t="shared" si="1"/>
        <v>0</v>
      </c>
      <c r="L16" s="13"/>
    </row>
    <row r="17" spans="1:12" s="2" customFormat="1" ht="31.5">
      <c r="A17" s="8">
        <v>3</v>
      </c>
      <c r="B17" s="9" t="s">
        <v>21</v>
      </c>
      <c r="C17" s="10"/>
      <c r="D17" s="15"/>
      <c r="E17" s="40">
        <v>40799</v>
      </c>
      <c r="F17" s="12">
        <v>0</v>
      </c>
      <c r="G17" s="12">
        <v>0</v>
      </c>
      <c r="H17" s="12">
        <v>1</v>
      </c>
      <c r="I17" s="12"/>
      <c r="J17" s="53">
        <f>G17+F17+(D17*E17)</f>
        <v>0</v>
      </c>
      <c r="K17" s="53">
        <f>J17*I17*H17</f>
        <v>0</v>
      </c>
      <c r="L17" s="13"/>
    </row>
    <row r="18" spans="1:12" s="2" customFormat="1" ht="18" customHeight="1">
      <c r="A18" s="14" t="s">
        <v>23</v>
      </c>
      <c r="B18" s="10" t="s">
        <v>3</v>
      </c>
      <c r="C18" s="10"/>
      <c r="D18" s="15">
        <v>0</v>
      </c>
      <c r="E18" s="40">
        <v>40799</v>
      </c>
      <c r="F18" s="12">
        <v>0</v>
      </c>
      <c r="G18" s="12">
        <v>0</v>
      </c>
      <c r="H18" s="12">
        <v>1</v>
      </c>
      <c r="I18" s="12">
        <v>0</v>
      </c>
      <c r="J18" s="53">
        <f>G18+F18+(D18*E18)</f>
        <v>0</v>
      </c>
      <c r="K18" s="53">
        <f>J18*I18*H18</f>
        <v>0</v>
      </c>
      <c r="L18" s="13"/>
    </row>
    <row r="19" spans="1:12" s="2" customFormat="1" ht="18" customHeight="1">
      <c r="A19" s="14" t="s">
        <v>22</v>
      </c>
      <c r="B19" s="10" t="s">
        <v>4</v>
      </c>
      <c r="C19" s="10"/>
      <c r="D19" s="15">
        <v>0</v>
      </c>
      <c r="E19" s="40">
        <v>40799</v>
      </c>
      <c r="F19" s="12"/>
      <c r="G19" s="12">
        <v>1000000</v>
      </c>
      <c r="H19" s="12">
        <v>1</v>
      </c>
      <c r="I19" s="12">
        <v>3</v>
      </c>
      <c r="J19" s="53">
        <f>G19+F19+(D19*E19)</f>
        <v>1000000</v>
      </c>
      <c r="K19" s="53">
        <f>J19*I19*H19</f>
        <v>3000000</v>
      </c>
      <c r="L19" s="13"/>
    </row>
    <row r="20" spans="1:12" s="2" customFormat="1" ht="69.75" customHeight="1">
      <c r="A20" s="16">
        <v>4</v>
      </c>
      <c r="B20" s="10" t="s">
        <v>33</v>
      </c>
      <c r="C20" s="10"/>
      <c r="D20" s="15"/>
      <c r="E20" s="40">
        <v>40799</v>
      </c>
      <c r="F20" s="12">
        <v>0</v>
      </c>
      <c r="G20" s="12">
        <v>0</v>
      </c>
      <c r="H20" s="12">
        <v>1</v>
      </c>
      <c r="I20" s="12">
        <v>0</v>
      </c>
      <c r="J20" s="12">
        <v>0</v>
      </c>
      <c r="K20" s="12">
        <v>0</v>
      </c>
      <c r="L20" s="13"/>
    </row>
    <row r="21" spans="1:12" s="2" customFormat="1" ht="22.5" customHeight="1">
      <c r="A21" s="16"/>
      <c r="B21" s="42"/>
      <c r="C21" s="10" t="s">
        <v>19</v>
      </c>
      <c r="D21" s="15"/>
      <c r="E21" s="40">
        <v>40799</v>
      </c>
      <c r="F21" s="12">
        <v>0</v>
      </c>
      <c r="G21" s="12">
        <v>0</v>
      </c>
      <c r="H21" s="12">
        <v>1</v>
      </c>
      <c r="I21" s="12">
        <v>0</v>
      </c>
      <c r="J21" s="53">
        <f t="shared" si="0"/>
        <v>0</v>
      </c>
      <c r="K21" s="53">
        <f t="shared" si="1"/>
        <v>0</v>
      </c>
      <c r="L21" s="13"/>
    </row>
    <row r="22" spans="1:12" s="2" customFormat="1" ht="18" customHeight="1">
      <c r="A22" s="16"/>
      <c r="B22" s="10"/>
      <c r="C22" s="10" t="s">
        <v>24</v>
      </c>
      <c r="D22" s="15"/>
      <c r="E22" s="40">
        <v>40799</v>
      </c>
      <c r="F22" s="12">
        <v>0</v>
      </c>
      <c r="G22" s="12">
        <v>0</v>
      </c>
      <c r="H22" s="12">
        <v>1</v>
      </c>
      <c r="I22" s="12">
        <v>0</v>
      </c>
      <c r="J22" s="53">
        <f t="shared" si="0"/>
        <v>0</v>
      </c>
      <c r="K22" s="53">
        <f t="shared" si="1"/>
        <v>0</v>
      </c>
      <c r="L22" s="13"/>
    </row>
    <row r="23" spans="1:12" s="2" customFormat="1" ht="34.5" customHeight="1">
      <c r="A23" s="16">
        <v>5</v>
      </c>
      <c r="B23" s="10" t="s">
        <v>32</v>
      </c>
      <c r="C23" s="10"/>
      <c r="D23" s="15"/>
      <c r="E23" s="40">
        <v>40799</v>
      </c>
      <c r="F23" s="12">
        <v>0</v>
      </c>
      <c r="G23" s="12">
        <v>0</v>
      </c>
      <c r="H23" s="12">
        <v>1</v>
      </c>
      <c r="I23" s="12">
        <v>0</v>
      </c>
      <c r="J23" s="53">
        <f>G23+F23+(D23*E23)</f>
        <v>0</v>
      </c>
      <c r="K23" s="53">
        <f>J23*I23*H23</f>
        <v>0</v>
      </c>
      <c r="L23" s="13"/>
    </row>
    <row r="24" spans="1:12" s="2" customFormat="1" ht="15.75">
      <c r="A24" s="16">
        <v>6</v>
      </c>
      <c r="B24" s="9" t="s">
        <v>9</v>
      </c>
      <c r="C24" s="10" t="s">
        <v>8</v>
      </c>
      <c r="D24" s="15">
        <v>2</v>
      </c>
      <c r="E24" s="40">
        <v>40799</v>
      </c>
      <c r="F24" s="12">
        <v>0</v>
      </c>
      <c r="G24" s="12"/>
      <c r="H24" s="12">
        <v>1</v>
      </c>
      <c r="I24" s="12">
        <v>10</v>
      </c>
      <c r="J24" s="53">
        <f t="shared" si="0"/>
        <v>81598</v>
      </c>
      <c r="K24" s="53">
        <f t="shared" si="1"/>
        <v>815980</v>
      </c>
      <c r="L24" s="13"/>
    </row>
    <row r="25" spans="1:12" s="2" customFormat="1" ht="18" customHeight="1">
      <c r="A25" s="17"/>
      <c r="B25" s="10"/>
      <c r="C25" s="10" t="s">
        <v>37</v>
      </c>
      <c r="D25" s="15">
        <v>0</v>
      </c>
      <c r="E25" s="40">
        <v>40799</v>
      </c>
      <c r="F25" s="12">
        <v>0</v>
      </c>
      <c r="G25" s="12"/>
      <c r="H25" s="12">
        <v>1</v>
      </c>
      <c r="I25" s="12">
        <v>5</v>
      </c>
      <c r="J25" s="53">
        <f t="shared" si="0"/>
        <v>0</v>
      </c>
      <c r="K25" s="53">
        <f t="shared" si="1"/>
        <v>0</v>
      </c>
      <c r="L25" s="13"/>
    </row>
    <row r="26" spans="1:12" s="2" customFormat="1" ht="18" customHeight="1">
      <c r="A26" s="17"/>
      <c r="B26" s="10"/>
      <c r="C26" s="10" t="s">
        <v>20</v>
      </c>
      <c r="D26" s="15">
        <v>0</v>
      </c>
      <c r="E26" s="40">
        <v>40799</v>
      </c>
      <c r="F26" s="12">
        <v>0</v>
      </c>
      <c r="G26" s="12"/>
      <c r="H26" s="12">
        <v>1</v>
      </c>
      <c r="I26" s="12">
        <v>5</v>
      </c>
      <c r="J26" s="53">
        <f t="shared" si="0"/>
        <v>0</v>
      </c>
      <c r="K26" s="53">
        <f t="shared" si="1"/>
        <v>0</v>
      </c>
      <c r="L26" s="13"/>
    </row>
    <row r="27" spans="1:12" s="2" customFormat="1" ht="18" customHeight="1">
      <c r="A27" s="18"/>
      <c r="B27" s="10"/>
      <c r="C27" s="10" t="s">
        <v>6</v>
      </c>
      <c r="D27" s="15">
        <v>0</v>
      </c>
      <c r="E27" s="40">
        <v>40799</v>
      </c>
      <c r="F27" s="12">
        <v>0</v>
      </c>
      <c r="G27" s="12"/>
      <c r="H27" s="12">
        <v>1</v>
      </c>
      <c r="I27" s="12">
        <v>0</v>
      </c>
      <c r="J27" s="53">
        <f t="shared" si="0"/>
        <v>0</v>
      </c>
      <c r="K27" s="53">
        <f t="shared" si="1"/>
        <v>0</v>
      </c>
      <c r="L27" s="13"/>
    </row>
    <row r="28" spans="1:12" s="2" customFormat="1" ht="19.5" customHeight="1" thickBot="1">
      <c r="A28" s="19"/>
      <c r="B28" s="121" t="s">
        <v>1</v>
      </c>
      <c r="C28" s="122"/>
      <c r="D28" s="20"/>
      <c r="E28" s="21"/>
      <c r="F28" s="21">
        <f>SUM(F11:F27)</f>
        <v>0</v>
      </c>
      <c r="G28" s="21">
        <f>SUM(G11:G27)</f>
        <v>1050000</v>
      </c>
      <c r="H28" s="22"/>
      <c r="I28" s="21"/>
      <c r="J28" s="54">
        <f>SUM(J11:J27)</f>
        <v>3334744</v>
      </c>
      <c r="K28" s="54">
        <f>SUM(K11:K27)</f>
        <v>10575418</v>
      </c>
      <c r="L28" s="23"/>
    </row>
    <row r="29" spans="1:12" s="2" customFormat="1" ht="19.5" customHeight="1">
      <c r="A29" s="26"/>
      <c r="B29" s="27"/>
      <c r="C29" s="27"/>
      <c r="D29" s="28"/>
      <c r="E29" s="29"/>
      <c r="F29" s="29"/>
      <c r="G29" s="29"/>
      <c r="H29" s="30"/>
      <c r="I29" s="29"/>
      <c r="J29" s="29"/>
      <c r="K29" s="29"/>
      <c r="L29" s="29"/>
    </row>
    <row r="30" spans="1:12" s="2" customFormat="1" ht="27.75" customHeight="1">
      <c r="A30" s="37" t="s">
        <v>11</v>
      </c>
      <c r="B30" s="120" t="s">
        <v>35</v>
      </c>
      <c r="C30" s="120"/>
      <c r="D30" s="120"/>
      <c r="E30" s="120"/>
      <c r="F30" s="120"/>
      <c r="G30" s="120"/>
      <c r="H30" s="120"/>
      <c r="I30" s="120"/>
      <c r="J30" s="120"/>
      <c r="K30" s="120"/>
      <c r="L30" s="120"/>
    </row>
    <row r="31" spans="1:12" s="2" customFormat="1" ht="19.5" customHeight="1" thickBot="1">
      <c r="A31" s="43"/>
      <c r="B31" s="41"/>
      <c r="C31" s="41"/>
      <c r="D31" s="44"/>
      <c r="E31" s="45"/>
      <c r="F31" s="41"/>
      <c r="G31" s="41"/>
      <c r="H31" s="41"/>
      <c r="I31" s="41"/>
      <c r="J31" s="41"/>
      <c r="K31" s="41"/>
      <c r="L31" s="41"/>
    </row>
    <row r="32" spans="1:12" s="2" customFormat="1" ht="110.25">
      <c r="A32" s="3" t="s">
        <v>0</v>
      </c>
      <c r="B32" s="4" t="s">
        <v>15</v>
      </c>
      <c r="C32" s="4" t="s">
        <v>17</v>
      </c>
      <c r="D32" s="5" t="s">
        <v>26</v>
      </c>
      <c r="E32" s="6" t="s">
        <v>27</v>
      </c>
      <c r="F32" s="7" t="s">
        <v>28</v>
      </c>
      <c r="G32" s="5" t="s">
        <v>29</v>
      </c>
      <c r="H32" s="5" t="s">
        <v>18</v>
      </c>
      <c r="I32" s="5" t="s">
        <v>16</v>
      </c>
      <c r="J32" s="52" t="s">
        <v>30</v>
      </c>
      <c r="K32" s="52" t="s">
        <v>31</v>
      </c>
      <c r="L32" s="25" t="s">
        <v>5</v>
      </c>
    </row>
    <row r="33" spans="1:12" s="2" customFormat="1" ht="18" customHeight="1">
      <c r="A33" s="8">
        <v>1</v>
      </c>
      <c r="B33" s="9" t="s">
        <v>2</v>
      </c>
      <c r="C33" s="10"/>
      <c r="D33" s="11"/>
      <c r="E33" s="40"/>
      <c r="F33" s="12"/>
      <c r="G33" s="12"/>
      <c r="H33" s="12"/>
      <c r="I33" s="12"/>
      <c r="J33" s="53"/>
      <c r="K33" s="53"/>
      <c r="L33" s="13"/>
    </row>
    <row r="34" spans="1:12" s="2" customFormat="1" ht="47.25" customHeight="1">
      <c r="A34" s="126" t="s">
        <v>14</v>
      </c>
      <c r="B34" s="124" t="s">
        <v>53</v>
      </c>
      <c r="C34" s="10" t="s">
        <v>54</v>
      </c>
      <c r="D34" s="15">
        <v>0</v>
      </c>
      <c r="E34" s="40">
        <v>40799</v>
      </c>
      <c r="F34" s="12">
        <v>0</v>
      </c>
      <c r="G34" s="12">
        <v>0</v>
      </c>
      <c r="H34" s="12">
        <v>0</v>
      </c>
      <c r="I34" s="12">
        <v>0</v>
      </c>
      <c r="J34" s="53">
        <f aca="true" t="shared" si="2" ref="J34:J44">G34+F34+(D34*E34)</f>
        <v>0</v>
      </c>
      <c r="K34" s="53">
        <f aca="true" t="shared" si="3" ref="K34:K44">J34*I34*H34</f>
        <v>0</v>
      </c>
      <c r="L34" s="13"/>
    </row>
    <row r="35" spans="1:12" s="2" customFormat="1" ht="31.5">
      <c r="A35" s="127"/>
      <c r="B35" s="125"/>
      <c r="C35" s="10" t="s">
        <v>56</v>
      </c>
      <c r="D35" s="15">
        <v>0</v>
      </c>
      <c r="E35" s="40">
        <v>40799</v>
      </c>
      <c r="F35" s="12">
        <v>0</v>
      </c>
      <c r="G35" s="12">
        <v>0</v>
      </c>
      <c r="H35" s="12">
        <v>0</v>
      </c>
      <c r="I35" s="12">
        <v>0</v>
      </c>
      <c r="J35" s="53">
        <f t="shared" si="2"/>
        <v>0</v>
      </c>
      <c r="K35" s="53">
        <f t="shared" si="3"/>
        <v>0</v>
      </c>
      <c r="L35" s="13"/>
    </row>
    <row r="36" spans="1:12" s="2" customFormat="1" ht="47.25" customHeight="1">
      <c r="A36" s="63" t="s">
        <v>41</v>
      </c>
      <c r="B36" s="65" t="s">
        <v>42</v>
      </c>
      <c r="C36" s="10" t="s">
        <v>54</v>
      </c>
      <c r="D36" s="15">
        <v>0</v>
      </c>
      <c r="E36" s="40">
        <v>40799</v>
      </c>
      <c r="F36" s="12">
        <v>0</v>
      </c>
      <c r="G36" s="12">
        <v>0</v>
      </c>
      <c r="H36" s="12">
        <v>0</v>
      </c>
      <c r="I36" s="12">
        <v>0</v>
      </c>
      <c r="J36" s="53">
        <f t="shared" si="2"/>
        <v>0</v>
      </c>
      <c r="K36" s="53">
        <f t="shared" si="3"/>
        <v>0</v>
      </c>
      <c r="L36" s="13"/>
    </row>
    <row r="37" spans="1:12" s="2" customFormat="1" ht="228" customHeight="1">
      <c r="A37" s="59" t="s">
        <v>43</v>
      </c>
      <c r="B37" s="10" t="s">
        <v>50</v>
      </c>
      <c r="C37" s="10" t="s">
        <v>59</v>
      </c>
      <c r="D37" s="15">
        <v>0</v>
      </c>
      <c r="E37" s="40">
        <v>40799</v>
      </c>
      <c r="F37" s="12">
        <v>0</v>
      </c>
      <c r="G37" s="12">
        <v>0</v>
      </c>
      <c r="H37" s="12">
        <v>0</v>
      </c>
      <c r="I37" s="12">
        <v>0</v>
      </c>
      <c r="J37" s="53">
        <v>0</v>
      </c>
      <c r="K37" s="53">
        <f t="shared" si="3"/>
        <v>0</v>
      </c>
      <c r="L37" s="13"/>
    </row>
    <row r="38" spans="1:12" s="2" customFormat="1" ht="47.25">
      <c r="A38" s="60" t="s">
        <v>44</v>
      </c>
      <c r="B38" s="10" t="s">
        <v>45</v>
      </c>
      <c r="C38" s="10" t="s">
        <v>59</v>
      </c>
      <c r="D38" s="15">
        <v>0</v>
      </c>
      <c r="E38" s="40">
        <v>40799</v>
      </c>
      <c r="F38" s="12">
        <v>0</v>
      </c>
      <c r="G38" s="12">
        <v>0</v>
      </c>
      <c r="H38" s="12">
        <v>0</v>
      </c>
      <c r="I38" s="12">
        <v>0</v>
      </c>
      <c r="J38" s="53">
        <v>0</v>
      </c>
      <c r="K38" s="53">
        <f t="shared" si="3"/>
        <v>0</v>
      </c>
      <c r="L38" s="13"/>
    </row>
    <row r="39" spans="1:12" s="2" customFormat="1" ht="94.5">
      <c r="A39" s="59" t="s">
        <v>46</v>
      </c>
      <c r="B39" s="10" t="s">
        <v>49</v>
      </c>
      <c r="C39" s="10" t="s">
        <v>59</v>
      </c>
      <c r="D39" s="15">
        <v>0</v>
      </c>
      <c r="E39" s="40">
        <v>40799</v>
      </c>
      <c r="F39" s="12">
        <v>0</v>
      </c>
      <c r="G39" s="12">
        <v>0</v>
      </c>
      <c r="H39" s="12">
        <v>0</v>
      </c>
      <c r="I39" s="12">
        <v>0</v>
      </c>
      <c r="J39" s="53">
        <f t="shared" si="2"/>
        <v>0</v>
      </c>
      <c r="K39" s="53">
        <f t="shared" si="3"/>
        <v>0</v>
      </c>
      <c r="L39" s="13"/>
    </row>
    <row r="40" spans="1:12" s="2" customFormat="1" ht="63">
      <c r="A40" s="59" t="s">
        <v>47</v>
      </c>
      <c r="B40" s="10" t="s">
        <v>51</v>
      </c>
      <c r="C40" s="10" t="s">
        <v>59</v>
      </c>
      <c r="D40" s="15">
        <v>0</v>
      </c>
      <c r="E40" s="40">
        <v>40799</v>
      </c>
      <c r="F40" s="12">
        <v>0</v>
      </c>
      <c r="G40" s="12">
        <v>0</v>
      </c>
      <c r="H40" s="12">
        <v>0</v>
      </c>
      <c r="I40" s="12">
        <v>0</v>
      </c>
      <c r="J40" s="53">
        <f t="shared" si="2"/>
        <v>0</v>
      </c>
      <c r="K40" s="53">
        <f t="shared" si="3"/>
        <v>0</v>
      </c>
      <c r="L40" s="13"/>
    </row>
    <row r="41" spans="1:12" s="2" customFormat="1" ht="63">
      <c r="A41" s="58" t="s">
        <v>48</v>
      </c>
      <c r="B41" s="61" t="s">
        <v>52</v>
      </c>
      <c r="C41" s="10" t="s">
        <v>59</v>
      </c>
      <c r="D41" s="15">
        <v>0</v>
      </c>
      <c r="E41" s="40">
        <v>40799</v>
      </c>
      <c r="F41" s="12">
        <v>0</v>
      </c>
      <c r="G41" s="12">
        <v>0</v>
      </c>
      <c r="H41" s="12">
        <v>0</v>
      </c>
      <c r="I41" s="12">
        <v>0</v>
      </c>
      <c r="J41" s="53">
        <f t="shared" si="2"/>
        <v>0</v>
      </c>
      <c r="K41" s="53">
        <f t="shared" si="3"/>
        <v>0</v>
      </c>
      <c r="L41" s="13"/>
    </row>
    <row r="42" spans="1:12" s="2" customFormat="1" ht="18" customHeight="1">
      <c r="A42" s="8">
        <v>2</v>
      </c>
      <c r="B42" s="9" t="s">
        <v>7</v>
      </c>
      <c r="C42" s="10" t="s">
        <v>8</v>
      </c>
      <c r="D42" s="15">
        <v>0</v>
      </c>
      <c r="E42" s="40">
        <v>40799</v>
      </c>
      <c r="F42" s="12">
        <v>0</v>
      </c>
      <c r="G42" s="12">
        <v>0</v>
      </c>
      <c r="H42" s="12">
        <v>0</v>
      </c>
      <c r="I42" s="62">
        <v>0</v>
      </c>
      <c r="J42" s="53">
        <f t="shared" si="2"/>
        <v>0</v>
      </c>
      <c r="K42" s="53">
        <f t="shared" si="3"/>
        <v>0</v>
      </c>
      <c r="L42" s="13"/>
    </row>
    <row r="43" spans="1:12" s="2" customFormat="1" ht="18" customHeight="1">
      <c r="A43" s="16"/>
      <c r="B43" s="10"/>
      <c r="C43" s="10" t="s">
        <v>36</v>
      </c>
      <c r="D43" s="15">
        <v>0</v>
      </c>
      <c r="E43" s="40">
        <v>40799</v>
      </c>
      <c r="F43" s="12">
        <v>0</v>
      </c>
      <c r="G43" s="12">
        <v>0</v>
      </c>
      <c r="H43" s="12">
        <v>0</v>
      </c>
      <c r="I43" s="62">
        <v>0</v>
      </c>
      <c r="J43" s="53">
        <f t="shared" si="2"/>
        <v>0</v>
      </c>
      <c r="K43" s="53">
        <f t="shared" si="3"/>
        <v>0</v>
      </c>
      <c r="L43" s="13"/>
    </row>
    <row r="44" spans="1:12" s="2" customFormat="1" ht="18" customHeight="1">
      <c r="A44" s="16"/>
      <c r="B44" s="10"/>
      <c r="C44" s="10" t="s">
        <v>20</v>
      </c>
      <c r="D44" s="15">
        <v>0</v>
      </c>
      <c r="E44" s="40">
        <v>40799</v>
      </c>
      <c r="F44" s="12">
        <v>0</v>
      </c>
      <c r="G44" s="12">
        <v>0</v>
      </c>
      <c r="H44" s="12">
        <v>0</v>
      </c>
      <c r="I44" s="62">
        <v>0</v>
      </c>
      <c r="J44" s="53">
        <f t="shared" si="2"/>
        <v>0</v>
      </c>
      <c r="K44" s="53">
        <f t="shared" si="3"/>
        <v>0</v>
      </c>
      <c r="L44" s="13"/>
    </row>
    <row r="45" spans="1:12" s="2" customFormat="1" ht="31.5">
      <c r="A45" s="8">
        <v>3</v>
      </c>
      <c r="B45" s="9" t="s">
        <v>21</v>
      </c>
      <c r="C45" s="10"/>
      <c r="D45" s="15"/>
      <c r="E45" s="40">
        <v>40799</v>
      </c>
      <c r="F45" s="12">
        <v>0</v>
      </c>
      <c r="G45" s="12">
        <v>0</v>
      </c>
      <c r="H45" s="12">
        <v>0</v>
      </c>
      <c r="I45" s="12"/>
      <c r="J45" s="53">
        <f>G45+F45+(D45*E45)</f>
        <v>0</v>
      </c>
      <c r="K45" s="53">
        <f>J45*I45*H45</f>
        <v>0</v>
      </c>
      <c r="L45" s="13"/>
    </row>
    <row r="46" spans="1:12" s="2" customFormat="1" ht="18" customHeight="1">
      <c r="A46" s="14" t="s">
        <v>23</v>
      </c>
      <c r="B46" s="10" t="s">
        <v>3</v>
      </c>
      <c r="C46" s="10"/>
      <c r="D46" s="15">
        <v>0</v>
      </c>
      <c r="E46" s="40">
        <v>40799</v>
      </c>
      <c r="F46" s="12">
        <v>0</v>
      </c>
      <c r="G46" s="12">
        <v>0</v>
      </c>
      <c r="H46" s="12">
        <v>0</v>
      </c>
      <c r="I46" s="12">
        <v>0</v>
      </c>
      <c r="J46" s="53">
        <f>G46+F46+(D46*E46)</f>
        <v>0</v>
      </c>
      <c r="K46" s="53">
        <f>J46*I46*H46</f>
        <v>0</v>
      </c>
      <c r="L46" s="13"/>
    </row>
    <row r="47" spans="1:12" s="2" customFormat="1" ht="18" customHeight="1">
      <c r="A47" s="14" t="s">
        <v>22</v>
      </c>
      <c r="B47" s="10" t="s">
        <v>4</v>
      </c>
      <c r="C47" s="10"/>
      <c r="D47" s="15">
        <v>0</v>
      </c>
      <c r="E47" s="40">
        <v>40799</v>
      </c>
      <c r="F47" s="12"/>
      <c r="G47" s="12">
        <v>0</v>
      </c>
      <c r="H47" s="12">
        <v>0</v>
      </c>
      <c r="I47" s="12">
        <v>0</v>
      </c>
      <c r="J47" s="53">
        <f>G47+F47+(D47*E47)</f>
        <v>0</v>
      </c>
      <c r="K47" s="53">
        <f>J47*I47*H47</f>
        <v>0</v>
      </c>
      <c r="L47" s="13"/>
    </row>
    <row r="48" spans="1:12" s="2" customFormat="1" ht="69.75" customHeight="1">
      <c r="A48" s="16">
        <v>4</v>
      </c>
      <c r="B48" s="10" t="s">
        <v>33</v>
      </c>
      <c r="C48" s="10"/>
      <c r="D48" s="15"/>
      <c r="E48" s="40">
        <v>40799</v>
      </c>
      <c r="F48" s="12">
        <v>0</v>
      </c>
      <c r="G48" s="12">
        <v>0</v>
      </c>
      <c r="H48" s="12">
        <v>0</v>
      </c>
      <c r="I48" s="12">
        <v>0</v>
      </c>
      <c r="J48" s="12">
        <v>0</v>
      </c>
      <c r="K48" s="12">
        <v>0</v>
      </c>
      <c r="L48" s="13"/>
    </row>
    <row r="49" spans="1:12" s="2" customFormat="1" ht="22.5" customHeight="1">
      <c r="A49" s="16"/>
      <c r="B49" s="42"/>
      <c r="C49" s="10" t="s">
        <v>19</v>
      </c>
      <c r="D49" s="15"/>
      <c r="E49" s="40">
        <v>40799</v>
      </c>
      <c r="F49" s="12">
        <v>0</v>
      </c>
      <c r="G49" s="12">
        <v>0</v>
      </c>
      <c r="H49" s="12">
        <v>0</v>
      </c>
      <c r="I49" s="12">
        <v>0</v>
      </c>
      <c r="J49" s="53">
        <f aca="true" t="shared" si="4" ref="J49:J55">G49+F49+(D49*E49)</f>
        <v>0</v>
      </c>
      <c r="K49" s="53">
        <f aca="true" t="shared" si="5" ref="K49:K55">J49*I49*H49</f>
        <v>0</v>
      </c>
      <c r="L49" s="13"/>
    </row>
    <row r="50" spans="1:12" s="2" customFormat="1" ht="18" customHeight="1">
      <c r="A50" s="16"/>
      <c r="B50" s="10"/>
      <c r="C50" s="10" t="s">
        <v>24</v>
      </c>
      <c r="D50" s="15"/>
      <c r="E50" s="40">
        <v>40799</v>
      </c>
      <c r="F50" s="12">
        <v>0</v>
      </c>
      <c r="G50" s="12">
        <v>0</v>
      </c>
      <c r="H50" s="12">
        <v>0</v>
      </c>
      <c r="I50" s="12">
        <v>0</v>
      </c>
      <c r="J50" s="53">
        <f t="shared" si="4"/>
        <v>0</v>
      </c>
      <c r="K50" s="53">
        <f t="shared" si="5"/>
        <v>0</v>
      </c>
      <c r="L50" s="13"/>
    </row>
    <row r="51" spans="1:12" s="2" customFormat="1" ht="34.5" customHeight="1">
      <c r="A51" s="16">
        <v>5</v>
      </c>
      <c r="B51" s="10" t="s">
        <v>32</v>
      </c>
      <c r="C51" s="10"/>
      <c r="D51" s="15"/>
      <c r="E51" s="40">
        <v>40799</v>
      </c>
      <c r="F51" s="12">
        <v>0</v>
      </c>
      <c r="G51" s="12">
        <v>0</v>
      </c>
      <c r="H51" s="12">
        <v>0</v>
      </c>
      <c r="I51" s="12">
        <v>0</v>
      </c>
      <c r="J51" s="53">
        <f t="shared" si="4"/>
        <v>0</v>
      </c>
      <c r="K51" s="53">
        <f t="shared" si="5"/>
        <v>0</v>
      </c>
      <c r="L51" s="13"/>
    </row>
    <row r="52" spans="1:12" s="2" customFormat="1" ht="15.75">
      <c r="A52" s="16">
        <v>6</v>
      </c>
      <c r="B52" s="9" t="s">
        <v>9</v>
      </c>
      <c r="C52" s="10" t="s">
        <v>8</v>
      </c>
      <c r="D52" s="15">
        <v>0</v>
      </c>
      <c r="E52" s="40">
        <v>40799</v>
      </c>
      <c r="F52" s="12">
        <v>0</v>
      </c>
      <c r="G52" s="12">
        <v>0</v>
      </c>
      <c r="H52" s="12">
        <v>0</v>
      </c>
      <c r="I52" s="12">
        <v>0</v>
      </c>
      <c r="J52" s="53">
        <f t="shared" si="4"/>
        <v>0</v>
      </c>
      <c r="K52" s="53">
        <f t="shared" si="5"/>
        <v>0</v>
      </c>
      <c r="L52" s="13"/>
    </row>
    <row r="53" spans="1:12" s="2" customFormat="1" ht="18" customHeight="1">
      <c r="A53" s="17"/>
      <c r="B53" s="10"/>
      <c r="C53" s="10" t="s">
        <v>37</v>
      </c>
      <c r="D53" s="15">
        <v>0</v>
      </c>
      <c r="E53" s="40">
        <v>40799</v>
      </c>
      <c r="F53" s="12">
        <v>0</v>
      </c>
      <c r="G53" s="12">
        <v>0</v>
      </c>
      <c r="H53" s="12">
        <v>0</v>
      </c>
      <c r="I53" s="12">
        <v>0</v>
      </c>
      <c r="J53" s="53">
        <f t="shared" si="4"/>
        <v>0</v>
      </c>
      <c r="K53" s="53">
        <f t="shared" si="5"/>
        <v>0</v>
      </c>
      <c r="L53" s="13"/>
    </row>
    <row r="54" spans="1:12" s="2" customFormat="1" ht="18" customHeight="1">
      <c r="A54" s="17"/>
      <c r="B54" s="10"/>
      <c r="C54" s="10" t="s">
        <v>20</v>
      </c>
      <c r="D54" s="15">
        <v>0</v>
      </c>
      <c r="E54" s="40">
        <v>40799</v>
      </c>
      <c r="F54" s="12">
        <v>0</v>
      </c>
      <c r="G54" s="12">
        <v>0</v>
      </c>
      <c r="H54" s="12">
        <v>0</v>
      </c>
      <c r="I54" s="12">
        <v>0</v>
      </c>
      <c r="J54" s="53">
        <f t="shared" si="4"/>
        <v>0</v>
      </c>
      <c r="K54" s="53">
        <f t="shared" si="5"/>
        <v>0</v>
      </c>
      <c r="L54" s="13"/>
    </row>
    <row r="55" spans="1:12" s="2" customFormat="1" ht="18" customHeight="1">
      <c r="A55" s="18"/>
      <c r="B55" s="10"/>
      <c r="C55" s="10" t="s">
        <v>6</v>
      </c>
      <c r="D55" s="15">
        <v>0</v>
      </c>
      <c r="E55" s="40">
        <v>40799</v>
      </c>
      <c r="F55" s="12">
        <v>0</v>
      </c>
      <c r="G55" s="12">
        <v>0</v>
      </c>
      <c r="H55" s="12">
        <v>0</v>
      </c>
      <c r="I55" s="12">
        <v>0</v>
      </c>
      <c r="J55" s="53">
        <f t="shared" si="4"/>
        <v>0</v>
      </c>
      <c r="K55" s="53">
        <f t="shared" si="5"/>
        <v>0</v>
      </c>
      <c r="L55" s="13"/>
    </row>
    <row r="56" spans="1:12" s="2" customFormat="1" ht="19.5" customHeight="1" thickBot="1">
      <c r="A56" s="19"/>
      <c r="B56" s="121" t="s">
        <v>1</v>
      </c>
      <c r="C56" s="122"/>
      <c r="D56" s="20"/>
      <c r="E56" s="21"/>
      <c r="F56" s="21">
        <f>SUM(F33:F55)</f>
        <v>0</v>
      </c>
      <c r="G56" s="21">
        <f>SUM(G33:G55)</f>
        <v>0</v>
      </c>
      <c r="H56" s="22"/>
      <c r="I56" s="21"/>
      <c r="J56" s="54">
        <f>SUM(J33:J55)</f>
        <v>0</v>
      </c>
      <c r="K56" s="54">
        <f>SUM(K33:K55)</f>
        <v>0</v>
      </c>
      <c r="L56" s="23"/>
    </row>
    <row r="57" spans="1:12" s="2" customFormat="1" ht="19.5" customHeight="1">
      <c r="A57" s="26"/>
      <c r="B57" s="27"/>
      <c r="C57" s="27"/>
      <c r="D57" s="28"/>
      <c r="E57" s="29"/>
      <c r="F57" s="29"/>
      <c r="G57" s="29"/>
      <c r="H57" s="30"/>
      <c r="I57" s="29"/>
      <c r="J57" s="29"/>
      <c r="K57" s="29"/>
      <c r="L57" s="29"/>
    </row>
    <row r="58" spans="1:12" s="2" customFormat="1" ht="19.5" customHeight="1">
      <c r="A58" s="26"/>
      <c r="B58" s="27"/>
      <c r="C58" s="27"/>
      <c r="D58" s="28"/>
      <c r="E58" s="29"/>
      <c r="F58" s="29"/>
      <c r="G58" s="29"/>
      <c r="H58" s="30"/>
      <c r="I58" s="29"/>
      <c r="J58" s="29"/>
      <c r="K58" s="29"/>
      <c r="L58" s="29"/>
    </row>
    <row r="59" spans="1:12" s="2" customFormat="1" ht="19.5" customHeight="1">
      <c r="A59" s="26"/>
      <c r="B59" s="27"/>
      <c r="C59" s="27"/>
      <c r="D59" s="28"/>
      <c r="E59" s="29"/>
      <c r="F59" s="29"/>
      <c r="G59" s="29"/>
      <c r="H59" s="30"/>
      <c r="I59" s="29"/>
      <c r="J59" s="29"/>
      <c r="K59" s="29"/>
      <c r="L59" s="29"/>
    </row>
    <row r="60" spans="1:12" s="2" customFormat="1" ht="19.5" customHeight="1">
      <c r="A60" s="26"/>
      <c r="B60" s="27"/>
      <c r="C60" s="27"/>
      <c r="D60" s="28"/>
      <c r="E60" s="29"/>
      <c r="F60" s="29"/>
      <c r="G60" s="29"/>
      <c r="H60" s="30"/>
      <c r="I60" s="29"/>
      <c r="J60" s="29"/>
      <c r="K60" s="29"/>
      <c r="L60" s="29"/>
    </row>
    <row r="61" spans="1:12" s="2" customFormat="1" ht="19.5" customHeight="1">
      <c r="A61" s="26"/>
      <c r="B61" s="27"/>
      <c r="C61" s="27"/>
      <c r="D61" s="28"/>
      <c r="E61" s="29"/>
      <c r="F61" s="29"/>
      <c r="G61" s="29"/>
      <c r="H61" s="30"/>
      <c r="I61" s="29"/>
      <c r="J61" s="29"/>
      <c r="K61" s="29"/>
      <c r="L61" s="29"/>
    </row>
    <row r="62" spans="1:12" s="2" customFormat="1" ht="19.5" customHeight="1">
      <c r="A62" s="26"/>
      <c r="B62" s="27"/>
      <c r="C62" s="27"/>
      <c r="D62" s="28"/>
      <c r="E62" s="29"/>
      <c r="F62" s="29"/>
      <c r="G62" s="29"/>
      <c r="H62" s="30"/>
      <c r="I62" s="29"/>
      <c r="J62" s="29"/>
      <c r="K62" s="29"/>
      <c r="L62" s="29"/>
    </row>
    <row r="63" spans="1:12" s="2" customFormat="1" ht="19.5" customHeight="1">
      <c r="A63" s="26"/>
      <c r="B63" s="27"/>
      <c r="C63" s="27"/>
      <c r="D63" s="28"/>
      <c r="E63" s="29"/>
      <c r="F63" s="29"/>
      <c r="G63" s="29"/>
      <c r="H63" s="30"/>
      <c r="I63" s="29"/>
      <c r="J63" s="29"/>
      <c r="K63" s="29"/>
      <c r="L63" s="29"/>
    </row>
    <row r="64" spans="1:12" s="2" customFormat="1" ht="19.5" customHeight="1">
      <c r="A64" s="26"/>
      <c r="B64" s="27"/>
      <c r="C64" s="27"/>
      <c r="D64" s="28"/>
      <c r="E64" s="29"/>
      <c r="F64" s="29"/>
      <c r="G64" s="29"/>
      <c r="H64" s="30"/>
      <c r="I64" s="29"/>
      <c r="J64" s="29"/>
      <c r="K64" s="29"/>
      <c r="L64" s="29"/>
    </row>
    <row r="65" spans="1:12" s="2" customFormat="1" ht="19.5" customHeight="1">
      <c r="A65" s="26"/>
      <c r="B65" s="27"/>
      <c r="C65" s="27"/>
      <c r="D65" s="28"/>
      <c r="E65" s="29"/>
      <c r="F65" s="29"/>
      <c r="G65" s="29"/>
      <c r="H65" s="30"/>
      <c r="I65" s="29"/>
      <c r="J65" s="29"/>
      <c r="K65" s="29"/>
      <c r="L65" s="29"/>
    </row>
    <row r="66" spans="1:12" s="2" customFormat="1" ht="29.25" customHeight="1">
      <c r="A66" s="37" t="s">
        <v>13</v>
      </c>
      <c r="B66" s="120" t="s">
        <v>25</v>
      </c>
      <c r="C66" s="120"/>
      <c r="D66" s="120"/>
      <c r="E66" s="120"/>
      <c r="F66" s="120"/>
      <c r="G66" s="120"/>
      <c r="H66" s="120"/>
      <c r="I66" s="120"/>
      <c r="J66" s="120"/>
      <c r="K66" s="120"/>
      <c r="L66" s="120"/>
    </row>
    <row r="67" spans="1:12" s="24" customFormat="1" ht="15.75">
      <c r="A67" s="46"/>
      <c r="B67" s="46"/>
      <c r="C67" s="46"/>
      <c r="D67" s="46"/>
      <c r="E67" s="46"/>
      <c r="F67" s="46"/>
      <c r="G67" s="46"/>
      <c r="H67" s="46"/>
      <c r="I67" s="46"/>
      <c r="J67" s="46"/>
      <c r="K67" s="46"/>
      <c r="L67" s="46"/>
    </row>
    <row r="68" spans="1:12" s="24" customFormat="1" ht="15.75">
      <c r="A68" s="46"/>
      <c r="B68" s="46"/>
      <c r="C68" s="46"/>
      <c r="D68" s="46"/>
      <c r="E68" s="46"/>
      <c r="F68" s="46"/>
      <c r="G68" s="46"/>
      <c r="H68" s="46"/>
      <c r="I68" s="46"/>
      <c r="J68" s="46"/>
      <c r="K68" s="46"/>
      <c r="L68" s="46"/>
    </row>
    <row r="69" spans="1:12" s="24" customFormat="1" ht="15.75">
      <c r="A69" s="46"/>
      <c r="B69" s="46"/>
      <c r="C69" s="46"/>
      <c r="D69" s="46"/>
      <c r="E69" s="46"/>
      <c r="F69" s="46"/>
      <c r="G69" s="46"/>
      <c r="H69" s="46"/>
      <c r="I69" s="46"/>
      <c r="J69" s="46"/>
      <c r="K69" s="46"/>
      <c r="L69" s="46"/>
    </row>
    <row r="70" spans="1:12" s="24" customFormat="1" ht="15.75">
      <c r="A70" s="46"/>
      <c r="B70" s="46"/>
      <c r="C70" s="46"/>
      <c r="D70" s="46"/>
      <c r="E70" s="46"/>
      <c r="F70" s="46"/>
      <c r="G70" s="46"/>
      <c r="H70" s="46"/>
      <c r="I70" s="46"/>
      <c r="J70" s="46"/>
      <c r="K70" s="46"/>
      <c r="L70" s="46"/>
    </row>
    <row r="71" spans="1:12" s="24" customFormat="1" ht="15.75">
      <c r="A71" s="46"/>
      <c r="B71" s="46"/>
      <c r="C71" s="46"/>
      <c r="D71" s="46"/>
      <c r="E71" s="46"/>
      <c r="F71" s="46"/>
      <c r="G71" s="46"/>
      <c r="H71" s="46"/>
      <c r="I71" s="46"/>
      <c r="J71" s="46"/>
      <c r="K71" s="46"/>
      <c r="L71" s="46"/>
    </row>
    <row r="72" spans="1:12" s="24" customFormat="1" ht="15.75">
      <c r="A72" s="46"/>
      <c r="B72" s="46"/>
      <c r="C72" s="46"/>
      <c r="D72" s="46"/>
      <c r="E72" s="46"/>
      <c r="F72" s="46"/>
      <c r="G72" s="46"/>
      <c r="H72" s="46"/>
      <c r="I72" s="46"/>
      <c r="J72" s="46"/>
      <c r="K72" s="46"/>
      <c r="L72" s="46"/>
    </row>
    <row r="73" spans="1:12" s="24" customFormat="1" ht="15.75">
      <c r="A73" s="46"/>
      <c r="B73" s="46"/>
      <c r="C73" s="46"/>
      <c r="D73" s="46"/>
      <c r="E73" s="46"/>
      <c r="F73" s="46"/>
      <c r="G73" s="46"/>
      <c r="H73" s="46"/>
      <c r="I73" s="46"/>
      <c r="J73" s="46"/>
      <c r="K73" s="46"/>
      <c r="L73" s="46"/>
    </row>
    <row r="74" spans="1:12" s="24" customFormat="1" ht="15.75">
      <c r="A74" s="46"/>
      <c r="B74" s="46"/>
      <c r="C74" s="46"/>
      <c r="D74" s="46"/>
      <c r="E74" s="46"/>
      <c r="F74" s="46"/>
      <c r="G74" s="46"/>
      <c r="H74" s="46"/>
      <c r="I74" s="46"/>
      <c r="J74" s="46"/>
      <c r="K74" s="46"/>
      <c r="L74" s="46"/>
    </row>
    <row r="75" spans="1:12" s="24" customFormat="1" ht="15.75">
      <c r="A75" s="46"/>
      <c r="B75" s="46"/>
      <c r="C75" s="46"/>
      <c r="D75" s="46"/>
      <c r="E75" s="46"/>
      <c r="F75" s="46"/>
      <c r="G75" s="46"/>
      <c r="H75" s="46"/>
      <c r="I75" s="46"/>
      <c r="J75" s="46"/>
      <c r="K75" s="46"/>
      <c r="L75" s="46"/>
    </row>
    <row r="76" spans="1:12" s="24" customFormat="1" ht="15.75">
      <c r="A76" s="46"/>
      <c r="B76" s="46"/>
      <c r="C76" s="46"/>
      <c r="D76" s="46"/>
      <c r="E76" s="46"/>
      <c r="F76" s="46"/>
      <c r="G76" s="46"/>
      <c r="H76" s="46"/>
      <c r="I76" s="46"/>
      <c r="J76" s="46"/>
      <c r="K76" s="46"/>
      <c r="L76" s="46"/>
    </row>
    <row r="77" spans="1:12" s="24" customFormat="1" ht="15.75">
      <c r="A77" s="46"/>
      <c r="B77" s="46"/>
      <c r="C77" s="46"/>
      <c r="D77" s="46"/>
      <c r="E77" s="46"/>
      <c r="F77" s="46"/>
      <c r="G77" s="46"/>
      <c r="H77" s="46"/>
      <c r="I77" s="46"/>
      <c r="J77" s="46"/>
      <c r="K77" s="46"/>
      <c r="L77" s="46"/>
    </row>
    <row r="78" spans="1:12" s="24" customFormat="1" ht="15.75">
      <c r="A78" s="46"/>
      <c r="B78" s="46"/>
      <c r="C78" s="46"/>
      <c r="D78" s="46"/>
      <c r="E78" s="46"/>
      <c r="F78" s="46"/>
      <c r="G78" s="46"/>
      <c r="H78" s="46"/>
      <c r="I78" s="46"/>
      <c r="J78" s="46"/>
      <c r="K78" s="46"/>
      <c r="L78" s="46"/>
    </row>
    <row r="79" spans="1:12" s="24" customFormat="1" ht="15.75">
      <c r="A79" s="46"/>
      <c r="B79" s="46"/>
      <c r="C79" s="46"/>
      <c r="D79" s="46"/>
      <c r="E79" s="46"/>
      <c r="F79" s="46"/>
      <c r="G79" s="46"/>
      <c r="H79" s="46"/>
      <c r="I79" s="46"/>
      <c r="J79" s="46"/>
      <c r="K79" s="46"/>
      <c r="L79" s="46"/>
    </row>
    <row r="80" spans="1:12" s="24" customFormat="1" ht="15.75">
      <c r="A80" s="46"/>
      <c r="B80" s="46"/>
      <c r="C80" s="46"/>
      <c r="D80" s="46"/>
      <c r="E80" s="46"/>
      <c r="F80" s="46"/>
      <c r="G80" s="46"/>
      <c r="H80" s="46"/>
      <c r="I80" s="46"/>
      <c r="J80" s="46"/>
      <c r="K80" s="46"/>
      <c r="L80" s="46"/>
    </row>
    <row r="81" spans="1:12" s="24" customFormat="1" ht="15.75">
      <c r="A81" s="46"/>
      <c r="B81" s="46"/>
      <c r="C81" s="46"/>
      <c r="D81" s="46"/>
      <c r="E81" s="46"/>
      <c r="F81" s="46"/>
      <c r="G81" s="46"/>
      <c r="H81" s="46"/>
      <c r="I81" s="46"/>
      <c r="J81" s="46"/>
      <c r="K81" s="46"/>
      <c r="L81" s="46"/>
    </row>
    <row r="82" spans="1:12" s="24" customFormat="1" ht="15.75">
      <c r="A82" s="46"/>
      <c r="B82" s="46"/>
      <c r="C82" s="46"/>
      <c r="D82" s="46"/>
      <c r="E82" s="46"/>
      <c r="F82" s="46"/>
      <c r="G82" s="46"/>
      <c r="H82" s="46"/>
      <c r="I82" s="46"/>
      <c r="J82" s="46"/>
      <c r="K82" s="46"/>
      <c r="L82" s="46"/>
    </row>
    <row r="83" spans="1:12" s="24" customFormat="1" ht="15.75">
      <c r="A83" s="46"/>
      <c r="B83" s="46"/>
      <c r="C83" s="46"/>
      <c r="D83" s="46"/>
      <c r="E83" s="46"/>
      <c r="F83" s="46"/>
      <c r="G83" s="46"/>
      <c r="H83" s="46"/>
      <c r="I83" s="46"/>
      <c r="J83" s="46"/>
      <c r="K83" s="46"/>
      <c r="L83" s="46"/>
    </row>
    <row r="84" spans="1:12" s="24" customFormat="1" ht="15.75">
      <c r="A84" s="46"/>
      <c r="B84" s="46"/>
      <c r="C84" s="46"/>
      <c r="D84" s="46"/>
      <c r="E84" s="46"/>
      <c r="F84" s="46"/>
      <c r="G84" s="46"/>
      <c r="H84" s="46"/>
      <c r="I84" s="46"/>
      <c r="J84" s="46"/>
      <c r="K84" s="47"/>
      <c r="L84" s="47"/>
    </row>
    <row r="85" spans="1:12" s="24" customFormat="1" ht="15.75">
      <c r="A85" s="46"/>
      <c r="B85" s="46"/>
      <c r="C85" s="46"/>
      <c r="D85" s="46"/>
      <c r="E85" s="46"/>
      <c r="F85" s="46"/>
      <c r="G85" s="46"/>
      <c r="H85" s="46"/>
      <c r="I85" s="46"/>
      <c r="J85" s="46"/>
      <c r="K85" s="47"/>
      <c r="L85" s="47"/>
    </row>
    <row r="86" spans="1:12" s="24" customFormat="1" ht="15.75">
      <c r="A86" s="46"/>
      <c r="B86" s="46"/>
      <c r="C86" s="46"/>
      <c r="D86" s="46"/>
      <c r="E86" s="46"/>
      <c r="F86" s="46"/>
      <c r="G86" s="46"/>
      <c r="H86" s="46"/>
      <c r="I86" s="46"/>
      <c r="J86" s="46"/>
      <c r="K86" s="47"/>
      <c r="L86" s="47"/>
    </row>
    <row r="87" spans="1:12" s="24" customFormat="1" ht="15.75">
      <c r="A87" s="46"/>
      <c r="B87" s="46"/>
      <c r="C87" s="46"/>
      <c r="D87" s="46"/>
      <c r="E87" s="46"/>
      <c r="F87" s="46"/>
      <c r="G87" s="46"/>
      <c r="H87" s="46"/>
      <c r="I87" s="46"/>
      <c r="J87" s="46"/>
      <c r="K87" s="47"/>
      <c r="L87" s="47"/>
    </row>
    <row r="88" spans="1:12" s="24" customFormat="1" ht="15.75">
      <c r="A88" s="46"/>
      <c r="B88" s="46"/>
      <c r="C88" s="46"/>
      <c r="D88" s="46"/>
      <c r="E88" s="46"/>
      <c r="F88" s="46"/>
      <c r="G88" s="46"/>
      <c r="H88" s="46"/>
      <c r="I88" s="46"/>
      <c r="J88" s="46"/>
      <c r="K88" s="47"/>
      <c r="L88" s="47"/>
    </row>
    <row r="89" spans="1:12" s="24" customFormat="1" ht="15.75">
      <c r="A89" s="46"/>
      <c r="B89" s="46"/>
      <c r="C89" s="46"/>
      <c r="D89" s="46"/>
      <c r="E89" s="46"/>
      <c r="F89" s="46"/>
      <c r="G89" s="46"/>
      <c r="H89" s="46"/>
      <c r="I89" s="46"/>
      <c r="J89" s="46"/>
      <c r="K89" s="47"/>
      <c r="L89" s="47"/>
    </row>
    <row r="90" spans="1:12" s="24" customFormat="1" ht="15.75">
      <c r="A90" s="46"/>
      <c r="B90" s="46"/>
      <c r="C90" s="46"/>
      <c r="D90" s="46"/>
      <c r="E90" s="46"/>
      <c r="F90" s="46"/>
      <c r="G90" s="46"/>
      <c r="H90" s="46"/>
      <c r="I90" s="46"/>
      <c r="J90" s="46"/>
      <c r="K90" s="47"/>
      <c r="L90" s="47"/>
    </row>
    <row r="91" spans="1:12" s="24" customFormat="1" ht="15.75">
      <c r="A91" s="46"/>
      <c r="B91" s="46"/>
      <c r="C91" s="46"/>
      <c r="D91" s="46"/>
      <c r="E91" s="46"/>
      <c r="F91" s="46"/>
      <c r="G91" s="46"/>
      <c r="H91" s="46"/>
      <c r="I91" s="46"/>
      <c r="J91" s="46"/>
      <c r="K91" s="47"/>
      <c r="L91" s="47"/>
    </row>
    <row r="92" spans="1:12" s="24" customFormat="1" ht="15.75">
      <c r="A92" s="46"/>
      <c r="B92" s="46"/>
      <c r="C92" s="46"/>
      <c r="D92" s="46"/>
      <c r="E92" s="46"/>
      <c r="F92" s="46"/>
      <c r="G92" s="46"/>
      <c r="H92" s="46"/>
      <c r="I92" s="46"/>
      <c r="J92" s="46"/>
      <c r="K92" s="47"/>
      <c r="L92" s="47"/>
    </row>
    <row r="93" spans="1:12" s="24" customFormat="1" ht="15.75">
      <c r="A93" s="46"/>
      <c r="B93" s="46"/>
      <c r="C93" s="46"/>
      <c r="D93" s="46"/>
      <c r="E93" s="46"/>
      <c r="F93" s="46"/>
      <c r="G93" s="46"/>
      <c r="H93" s="46"/>
      <c r="I93" s="46"/>
      <c r="J93" s="46"/>
      <c r="K93" s="55"/>
      <c r="L93" s="55"/>
    </row>
    <row r="94" spans="1:12" s="24" customFormat="1" ht="15.75">
      <c r="A94" s="46"/>
      <c r="B94" s="46"/>
      <c r="C94" s="46"/>
      <c r="D94" s="46"/>
      <c r="E94" s="46"/>
      <c r="F94" s="46"/>
      <c r="G94" s="46"/>
      <c r="H94" s="46"/>
      <c r="I94" s="46"/>
      <c r="J94" s="46"/>
      <c r="K94" s="56">
        <f>$K$28</f>
        <v>10575418</v>
      </c>
      <c r="L94" s="55"/>
    </row>
    <row r="95" spans="1:12" s="24" customFormat="1" ht="15.75">
      <c r="A95" s="46"/>
      <c r="B95" s="46"/>
      <c r="C95" s="46"/>
      <c r="D95" s="46"/>
      <c r="E95" s="46"/>
      <c r="F95" s="46"/>
      <c r="G95" s="46"/>
      <c r="H95" s="46"/>
      <c r="I95" s="46"/>
      <c r="J95" s="46"/>
      <c r="K95" s="56">
        <f>$K$52</f>
        <v>0</v>
      </c>
      <c r="L95" s="57"/>
    </row>
    <row r="96" spans="1:12" s="24" customFormat="1" ht="15.75">
      <c r="A96" s="46"/>
      <c r="B96" s="46"/>
      <c r="C96" s="46"/>
      <c r="D96" s="46"/>
      <c r="E96" s="46"/>
      <c r="F96" s="46"/>
      <c r="G96" s="46"/>
      <c r="H96" s="46"/>
      <c r="I96" s="46"/>
      <c r="J96" s="46"/>
      <c r="K96" s="56">
        <f>K94-K95</f>
        <v>10575418</v>
      </c>
      <c r="L96" s="57">
        <f>K96/K94*100%</f>
        <v>1</v>
      </c>
    </row>
    <row r="97" spans="1:12" s="24" customFormat="1" ht="15.75">
      <c r="A97" s="46"/>
      <c r="B97" s="46"/>
      <c r="C97" s="46"/>
      <c r="D97" s="46"/>
      <c r="E97" s="46"/>
      <c r="F97" s="46"/>
      <c r="G97" s="46"/>
      <c r="H97" s="46"/>
      <c r="I97" s="46"/>
      <c r="J97" s="46"/>
      <c r="K97" s="55"/>
      <c r="L97" s="57">
        <f>K95/K94*100%</f>
        <v>0</v>
      </c>
    </row>
    <row r="98" spans="1:12" s="24" customFormat="1" ht="15.75">
      <c r="A98" s="46"/>
      <c r="B98" s="48"/>
      <c r="C98" s="46"/>
      <c r="D98" s="46"/>
      <c r="E98" s="46"/>
      <c r="F98" s="46"/>
      <c r="G98" s="46"/>
      <c r="H98" s="46"/>
      <c r="I98" s="46"/>
      <c r="J98" s="46"/>
      <c r="K98" s="49"/>
      <c r="L98" s="49"/>
    </row>
    <row r="99" spans="1:12" s="2" customFormat="1" ht="19.5" customHeight="1">
      <c r="A99" s="43"/>
      <c r="B99" s="50"/>
      <c r="C99" s="51"/>
      <c r="D99" s="51"/>
      <c r="E99" s="51"/>
      <c r="F99" s="51"/>
      <c r="G99" s="41"/>
      <c r="H99" s="41"/>
      <c r="I99" s="41"/>
      <c r="J99" s="41"/>
      <c r="K99" s="41"/>
      <c r="L99" s="41"/>
    </row>
  </sheetData>
  <sheetProtection/>
  <mergeCells count="13">
    <mergeCell ref="B1:K1"/>
    <mergeCell ref="B2:K2"/>
    <mergeCell ref="A4:C5"/>
    <mergeCell ref="I4:K5"/>
    <mergeCell ref="B6:K6"/>
    <mergeCell ref="B7:K7"/>
    <mergeCell ref="B56:C56"/>
    <mergeCell ref="B66:L66"/>
    <mergeCell ref="B8:K8"/>
    <mergeCell ref="B28:C28"/>
    <mergeCell ref="B30:L30"/>
    <mergeCell ref="A34:A35"/>
    <mergeCell ref="B34:B35"/>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Tran Hong</dc:creator>
  <cp:keywords/>
  <dc:description/>
  <cp:lastModifiedBy>Admin</cp:lastModifiedBy>
  <cp:lastPrinted>2020-12-23T04:00:40Z</cp:lastPrinted>
  <dcterms:created xsi:type="dcterms:W3CDTF">2009-12-17T01:25:31Z</dcterms:created>
  <dcterms:modified xsi:type="dcterms:W3CDTF">2024-03-28T12:17:39Z</dcterms:modified>
  <cp:category/>
  <cp:version/>
  <cp:contentType/>
  <cp:contentStatus/>
</cp:coreProperties>
</file>